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55" windowHeight="6615"/>
  </bookViews>
  <sheets>
    <sheet name="完整版答案" sheetId="1" r:id="rId1"/>
    <sheet name="基础模板" sheetId="2" r:id="rId2"/>
    <sheet name="中级模板" sheetId="3" r:id="rId3"/>
    <sheet name="高级模板" sheetId="4" r:id="rId4"/>
  </sheets>
  <calcPr calcId="124519"/>
</workbook>
</file>

<file path=xl/calcChain.xml><?xml version="1.0" encoding="utf-8"?>
<calcChain xmlns="http://schemas.openxmlformats.org/spreadsheetml/2006/main">
  <c r="E32" i="2"/>
  <c r="E34" s="1"/>
  <c r="G30"/>
  <c r="F30"/>
  <c r="E30"/>
  <c r="G18"/>
  <c r="F18"/>
  <c r="F9"/>
  <c r="F20" s="1"/>
  <c r="F32" s="1"/>
  <c r="F30" i="1"/>
  <c r="G27"/>
  <c r="F27"/>
  <c r="E27"/>
  <c r="G25"/>
  <c r="F25"/>
  <c r="E25"/>
  <c r="G24"/>
  <c r="G30" s="1"/>
  <c r="F24"/>
  <c r="E24"/>
  <c r="G23"/>
  <c r="F23"/>
  <c r="E23"/>
  <c r="E30" s="1"/>
  <c r="E32" s="1"/>
  <c r="G16"/>
  <c r="F16"/>
  <c r="G14"/>
  <c r="F14"/>
  <c r="G13"/>
  <c r="F13"/>
  <c r="G12"/>
  <c r="G18" s="1"/>
  <c r="F12"/>
  <c r="F18" s="1"/>
  <c r="G9" i="2" l="1"/>
  <c r="G20" s="1"/>
  <c r="G32" s="1"/>
  <c r="F34"/>
  <c r="E34" i="1"/>
  <c r="F9"/>
  <c r="F20" s="1"/>
  <c r="F32" s="1"/>
  <c r="F34" l="1"/>
  <c r="G9"/>
  <c r="G20" s="1"/>
  <c r="G32" s="1"/>
  <c r="G34" i="2"/>
  <c r="H9"/>
  <c r="G34" i="1" l="1"/>
  <c r="H9"/>
</calcChain>
</file>

<file path=xl/sharedStrings.xml><?xml version="1.0" encoding="utf-8"?>
<sst xmlns="http://schemas.openxmlformats.org/spreadsheetml/2006/main" count="102" uniqueCount="31">
  <si>
    <t>7月</t>
  </si>
  <si>
    <t>8月</t>
  </si>
  <si>
    <t>9月</t>
  </si>
  <si>
    <t>10月</t>
  </si>
  <si>
    <t>11月</t>
  </si>
  <si>
    <t>预计租房数量</t>
    <phoneticPr fontId="3" type="noConversion"/>
  </si>
  <si>
    <t>预计租金收入</t>
    <phoneticPr fontId="3" type="noConversion"/>
  </si>
  <si>
    <t>预计度假村费用</t>
    <phoneticPr fontId="3" type="noConversion"/>
  </si>
  <si>
    <t>预计预订房费</t>
    <phoneticPr fontId="3" type="noConversion"/>
  </si>
  <si>
    <t>收款前的现金余额</t>
    <phoneticPr fontId="3" type="noConversion"/>
  </si>
  <si>
    <t>度假村的费用</t>
    <phoneticPr fontId="3" type="noConversion"/>
  </si>
  <si>
    <t>预订房费</t>
    <phoneticPr fontId="3" type="noConversion"/>
  </si>
  <si>
    <t>中间人佣金</t>
    <phoneticPr fontId="3" type="noConversion"/>
  </si>
  <si>
    <t>钥匙保管费</t>
    <phoneticPr fontId="3" type="noConversion"/>
  </si>
  <si>
    <t>代表业主支付的采购款和承包商付款的报销</t>
    <phoneticPr fontId="3" type="noConversion"/>
  </si>
  <si>
    <t>其他</t>
    <phoneticPr fontId="3" type="noConversion"/>
  </si>
  <si>
    <t>每月5日的收款总额</t>
    <phoneticPr fontId="3" type="noConversion"/>
  </si>
  <si>
    <t>收款之后的现金余额</t>
    <phoneticPr fontId="3" type="noConversion"/>
  </si>
  <si>
    <t>付款：</t>
    <phoneticPr fontId="3" type="noConversion"/>
  </si>
  <si>
    <t>收款：</t>
    <phoneticPr fontId="3" type="noConversion"/>
  </si>
  <si>
    <t>别墅清洁服务</t>
    <phoneticPr fontId="3" type="noConversion"/>
  </si>
  <si>
    <t>用品和欢迎礼包</t>
    <phoneticPr fontId="3" type="noConversion"/>
  </si>
  <si>
    <t>健康俱乐部和健身所门票</t>
    <phoneticPr fontId="3" type="noConversion"/>
  </si>
  <si>
    <t>代表业主的采购款和向承包商支付的款项</t>
    <phoneticPr fontId="3" type="noConversion"/>
  </si>
  <si>
    <t>付款总额</t>
    <phoneticPr fontId="3" type="noConversion"/>
  </si>
  <si>
    <t>财务处理费用</t>
    <phoneticPr fontId="3" type="noConversion"/>
  </si>
  <si>
    <t>必要的现金余额</t>
    <phoneticPr fontId="3" type="noConversion"/>
  </si>
  <si>
    <t>付款后的现金余额</t>
    <phoneticPr fontId="3" type="noConversion"/>
  </si>
  <si>
    <t>剩余（短缺）</t>
    <phoneticPr fontId="3" type="noConversion"/>
  </si>
  <si>
    <t>度假村门票</t>
    <phoneticPr fontId="3" type="noConversion"/>
  </si>
  <si>
    <r>
      <t>SPV</t>
    </r>
    <r>
      <rPr>
        <sz val="10.5"/>
        <color rgb="FF231F20"/>
        <rFont val="宋体"/>
        <family val="3"/>
        <charset val="134"/>
      </rPr>
      <t>的管理和间接费用</t>
    </r>
    <phoneticPr fontId="3" type="noConversion"/>
  </si>
</sst>
</file>

<file path=xl/styles.xml><?xml version="1.0" encoding="utf-8"?>
<styleSheet xmlns="http://schemas.openxmlformats.org/spreadsheetml/2006/main">
  <numFmts count="6">
    <numFmt numFmtId="176" formatCode="_(&quot;$&quot;* #,##0_);_(&quot;$&quot;* \(#,##0\);_(&quot;$&quot;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[$$-409]* #,##0.00_);_([$$-409]* \(#,##0.00\);_([$$-409]* &quot;-&quot;??_);_(@_)"/>
    <numFmt numFmtId="180" formatCode="&quot;$&quot;#,##0_);\(&quot;$&quot;#,##0\)"/>
    <numFmt numFmtId="181" formatCode="_(&quot;$&quot;* #,##0_);_(&quot;$&quot;* \(#,##0\);_(&quot;$&quot;* &quot;-&quot;_);_(@_)"/>
  </numFmts>
  <fonts count="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rgb="FF231F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1" applyNumberFormat="1" applyFont="1"/>
    <xf numFmtId="177" fontId="0" fillId="0" borderId="0" xfId="0" applyNumberFormat="1"/>
    <xf numFmtId="179" fontId="0" fillId="0" borderId="0" xfId="0" applyNumberFormat="1"/>
    <xf numFmtId="176" fontId="0" fillId="0" borderId="0" xfId="0" applyNumberFormat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wrapText="1"/>
    </xf>
    <xf numFmtId="180" fontId="0" fillId="0" borderId="0" xfId="0" applyNumberFormat="1" applyAlignment="1">
      <alignment horizontal="center"/>
    </xf>
    <xf numFmtId="181" fontId="0" fillId="0" borderId="0" xfId="0" applyNumberFormat="1"/>
    <xf numFmtId="0" fontId="0" fillId="0" borderId="0" xfId="0" applyFont="1" applyBorder="1"/>
    <xf numFmtId="0" fontId="0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</cellXfs>
  <cellStyles count="3">
    <cellStyle name="百分比" xfId="2" builtinId="5"/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workbookViewId="0">
      <selection activeCell="B39" sqref="B39"/>
    </sheetView>
  </sheetViews>
  <sheetFormatPr defaultColWidth="9" defaultRowHeight="13.5"/>
  <cols>
    <col min="2" max="2" width="37.5" customWidth="1"/>
    <col min="3" max="3" width="10.125" style="1" customWidth="1"/>
    <col min="4" max="4" width="10.125" customWidth="1"/>
    <col min="5" max="5" width="12.75" customWidth="1"/>
    <col min="6" max="7" width="12.5" customWidth="1"/>
    <col min="8" max="8" width="11.5" customWidth="1"/>
  </cols>
  <sheetData>
    <row r="2" spans="2:8"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4" spans="2:8">
      <c r="B4" s="13" t="s">
        <v>5</v>
      </c>
      <c r="D4" s="1">
        <v>145</v>
      </c>
      <c r="E4" s="1">
        <v>152</v>
      </c>
      <c r="F4" s="1">
        <v>148</v>
      </c>
      <c r="G4" s="1">
        <v>96</v>
      </c>
      <c r="H4" s="1">
        <v>61</v>
      </c>
    </row>
    <row r="5" spans="2:8">
      <c r="B5" s="13" t="s">
        <v>6</v>
      </c>
      <c r="E5" s="3">
        <v>205000</v>
      </c>
      <c r="F5" s="3">
        <v>183000</v>
      </c>
      <c r="G5" s="3">
        <v>147000</v>
      </c>
      <c r="H5" s="3">
        <v>67000</v>
      </c>
    </row>
    <row r="6" spans="2:8">
      <c r="B6" s="13" t="s">
        <v>7</v>
      </c>
      <c r="E6" s="4">
        <v>10485</v>
      </c>
      <c r="F6" s="4">
        <v>9590</v>
      </c>
      <c r="G6" s="4">
        <v>7420</v>
      </c>
      <c r="H6" s="4">
        <v>5630</v>
      </c>
    </row>
    <row r="7" spans="2:8">
      <c r="B7" s="13" t="s">
        <v>8</v>
      </c>
      <c r="E7" s="4">
        <v>17550</v>
      </c>
      <c r="F7" s="4">
        <v>16040</v>
      </c>
      <c r="G7" s="4">
        <v>12080</v>
      </c>
      <c r="H7" s="4">
        <v>9950</v>
      </c>
    </row>
    <row r="8" spans="2:8">
      <c r="B8" s="12"/>
    </row>
    <row r="9" spans="2:8">
      <c r="B9" s="14" t="s">
        <v>9</v>
      </c>
      <c r="E9" s="5"/>
      <c r="F9" s="6">
        <f>E32</f>
        <v>179955.82500000001</v>
      </c>
      <c r="G9" s="6">
        <f>F32</f>
        <v>207134.57500000001</v>
      </c>
      <c r="H9" s="6">
        <f>G32</f>
        <v>55556.525000000009</v>
      </c>
    </row>
    <row r="10" spans="2:8">
      <c r="B10" s="12"/>
      <c r="E10" s="5"/>
    </row>
    <row r="11" spans="2:8">
      <c r="B11" s="14" t="s">
        <v>19</v>
      </c>
    </row>
    <row r="12" spans="2:8">
      <c r="B12" s="13" t="s">
        <v>10</v>
      </c>
      <c r="F12" s="3">
        <f>E6</f>
        <v>10485</v>
      </c>
      <c r="G12" s="3">
        <f>F6</f>
        <v>9590</v>
      </c>
    </row>
    <row r="13" spans="2:8">
      <c r="B13" s="13" t="s">
        <v>11</v>
      </c>
      <c r="F13" s="4">
        <f>E7</f>
        <v>17550</v>
      </c>
      <c r="G13" s="4">
        <f>F7</f>
        <v>16040</v>
      </c>
    </row>
    <row r="14" spans="2:8">
      <c r="B14" s="13" t="s">
        <v>12</v>
      </c>
      <c r="C14" s="7">
        <v>0.2</v>
      </c>
      <c r="F14" s="4">
        <f>$C$14*E5</f>
        <v>41000</v>
      </c>
      <c r="G14" s="4">
        <f>$C$14*F5</f>
        <v>36600</v>
      </c>
    </row>
    <row r="15" spans="2:8" ht="16.5" customHeight="1">
      <c r="B15" s="14" t="s">
        <v>13</v>
      </c>
      <c r="F15" s="4">
        <v>2100</v>
      </c>
      <c r="G15" s="4">
        <v>2100</v>
      </c>
    </row>
    <row r="16" spans="2:8" ht="20.25" customHeight="1">
      <c r="B16" s="15" t="s">
        <v>14</v>
      </c>
      <c r="F16" s="4">
        <f>E28</f>
        <v>26500</v>
      </c>
      <c r="G16" s="4">
        <f>F28</f>
        <v>25100</v>
      </c>
    </row>
    <row r="17" spans="2:8">
      <c r="B17" s="14" t="s">
        <v>15</v>
      </c>
      <c r="F17" s="4">
        <v>150</v>
      </c>
      <c r="G17" s="4">
        <v>150</v>
      </c>
    </row>
    <row r="18" spans="2:8">
      <c r="B18" s="14" t="s">
        <v>16</v>
      </c>
      <c r="F18" s="3">
        <f t="shared" ref="F18:G18" si="0">SUM(F12:F17)</f>
        <v>97785</v>
      </c>
      <c r="G18" s="3">
        <f t="shared" si="0"/>
        <v>89580</v>
      </c>
    </row>
    <row r="19" spans="2:8">
      <c r="B19" s="12"/>
    </row>
    <row r="20" spans="2:8">
      <c r="B20" s="14" t="s">
        <v>17</v>
      </c>
      <c r="E20" s="3">
        <v>253100</v>
      </c>
      <c r="F20" s="3">
        <f>F9+F18</f>
        <v>277740.82500000001</v>
      </c>
      <c r="G20" s="3">
        <f>G9-G18</f>
        <v>117554.57500000001</v>
      </c>
      <c r="H20" s="6"/>
    </row>
    <row r="21" spans="2:8">
      <c r="B21" s="12"/>
    </row>
    <row r="22" spans="2:8">
      <c r="B22" s="14" t="s">
        <v>18</v>
      </c>
    </row>
    <row r="23" spans="2:8">
      <c r="B23" s="13" t="s">
        <v>20</v>
      </c>
      <c r="C23" s="9">
        <v>90</v>
      </c>
      <c r="E23" s="10">
        <f>$C$23*E4</f>
        <v>13680</v>
      </c>
      <c r="F23" s="10">
        <f t="shared" ref="F23:G23" si="1">$C$23*F4</f>
        <v>13320</v>
      </c>
      <c r="G23" s="10">
        <f t="shared" si="1"/>
        <v>8640</v>
      </c>
    </row>
    <row r="24" spans="2:8">
      <c r="B24" s="13" t="s">
        <v>21</v>
      </c>
      <c r="C24" s="9">
        <v>10</v>
      </c>
      <c r="E24" s="4">
        <f>$C$24*E4</f>
        <v>1520</v>
      </c>
      <c r="F24" s="4">
        <f t="shared" ref="F24:G24" si="2">$C$24*F4</f>
        <v>1480</v>
      </c>
      <c r="G24" s="4">
        <f t="shared" si="2"/>
        <v>960</v>
      </c>
    </row>
    <row r="25" spans="2:8">
      <c r="B25" s="13" t="s">
        <v>29</v>
      </c>
      <c r="C25" s="9">
        <v>30</v>
      </c>
      <c r="E25" s="4">
        <f>$C$25*D4</f>
        <v>4350</v>
      </c>
      <c r="F25" s="4">
        <f t="shared" ref="F25:G25" si="3">$C$25*E4</f>
        <v>4560</v>
      </c>
      <c r="G25" s="4">
        <f t="shared" si="3"/>
        <v>4440</v>
      </c>
    </row>
    <row r="26" spans="2:8">
      <c r="B26" s="13" t="s">
        <v>22</v>
      </c>
      <c r="E26" s="4">
        <v>500</v>
      </c>
      <c r="F26" s="4">
        <v>500</v>
      </c>
      <c r="G26" s="4">
        <v>500</v>
      </c>
    </row>
    <row r="27" spans="2:8">
      <c r="B27" s="13" t="s">
        <v>25</v>
      </c>
      <c r="C27" s="7">
        <v>2.2499999999999999E-2</v>
      </c>
      <c r="E27" s="4">
        <f>$C$27*(SUM(F5:F7))</f>
        <v>4694.1750000000002</v>
      </c>
      <c r="F27" s="4">
        <f t="shared" ref="F27:G27" si="4">$C$27*(SUM(G5:G7))</f>
        <v>3746.25</v>
      </c>
      <c r="G27" s="4">
        <f t="shared" si="4"/>
        <v>1858.05</v>
      </c>
    </row>
    <row r="28" spans="2:8">
      <c r="B28" s="13" t="s">
        <v>23</v>
      </c>
      <c r="E28" s="4">
        <v>26500</v>
      </c>
      <c r="F28">
        <v>25100</v>
      </c>
      <c r="G28">
        <v>23700</v>
      </c>
    </row>
    <row r="29" spans="2:8">
      <c r="B29" s="14" t="s">
        <v>30</v>
      </c>
      <c r="E29" s="4">
        <v>21900</v>
      </c>
      <c r="F29" s="4">
        <v>21900</v>
      </c>
      <c r="G29" s="4">
        <v>21900</v>
      </c>
    </row>
    <row r="30" spans="2:8">
      <c r="B30" s="14" t="s">
        <v>24</v>
      </c>
      <c r="E30" s="3">
        <f>SUM(E23:E29)</f>
        <v>73144.175000000003</v>
      </c>
      <c r="F30" s="3">
        <f t="shared" ref="F30:G30" si="5">SUM(F23:F29)</f>
        <v>70606.25</v>
      </c>
      <c r="G30" s="3">
        <f t="shared" si="5"/>
        <v>61998.05</v>
      </c>
    </row>
    <row r="31" spans="2:8">
      <c r="B31" s="12"/>
    </row>
    <row r="32" spans="2:8">
      <c r="B32" s="14" t="s">
        <v>27</v>
      </c>
      <c r="E32" s="3">
        <f>E20-E30</f>
        <v>179955.82500000001</v>
      </c>
      <c r="F32" s="3">
        <f t="shared" ref="F32:G32" si="6">F20-F30</f>
        <v>207134.57500000001</v>
      </c>
      <c r="G32" s="3">
        <f t="shared" si="6"/>
        <v>55556.525000000009</v>
      </c>
    </row>
    <row r="33" spans="2:7">
      <c r="B33" s="14" t="s">
        <v>26</v>
      </c>
      <c r="E33" s="4">
        <v>176000</v>
      </c>
      <c r="F33" s="4">
        <v>176000</v>
      </c>
      <c r="G33" s="4">
        <v>176000</v>
      </c>
    </row>
    <row r="34" spans="2:7">
      <c r="B34" s="14" t="s">
        <v>28</v>
      </c>
      <c r="E34" s="3">
        <f>E32-E33</f>
        <v>3955.8250000000116</v>
      </c>
      <c r="F34" s="3">
        <f t="shared" ref="F34:G34" si="7">F32-F33</f>
        <v>31134.575000000012</v>
      </c>
      <c r="G34" s="3">
        <f t="shared" si="7"/>
        <v>-120443.47499999999</v>
      </c>
    </row>
  </sheetData>
  <phoneticPr fontId="3" type="noConversion"/>
  <pageMargins left="0.7" right="0.7" top="0.75" bottom="0.75" header="0.3" footer="0.3"/>
  <pageSetup orientation="portrait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H34"/>
  <sheetViews>
    <sheetView topLeftCell="A7" workbookViewId="0">
      <selection activeCell="B4" sqref="B4:B34"/>
    </sheetView>
  </sheetViews>
  <sheetFormatPr defaultColWidth="9" defaultRowHeight="13.5"/>
  <cols>
    <col min="2" max="2" width="37.5" customWidth="1"/>
    <col min="3" max="3" width="10.125" style="1" customWidth="1"/>
    <col min="4" max="4" width="10.125" customWidth="1"/>
    <col min="5" max="5" width="12.75" customWidth="1"/>
    <col min="6" max="7" width="12.5" customWidth="1"/>
    <col min="8" max="8" width="11.5" customWidth="1"/>
  </cols>
  <sheetData>
    <row r="2" spans="2:8"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4" spans="2:8">
      <c r="B4" s="13" t="s">
        <v>5</v>
      </c>
      <c r="D4" s="1">
        <v>145</v>
      </c>
      <c r="E4" s="1">
        <v>152</v>
      </c>
      <c r="F4" s="1">
        <v>148</v>
      </c>
      <c r="G4" s="1">
        <v>96</v>
      </c>
      <c r="H4" s="1">
        <v>61</v>
      </c>
    </row>
    <row r="5" spans="2:8">
      <c r="B5" s="13" t="s">
        <v>6</v>
      </c>
      <c r="E5" s="3">
        <v>205000</v>
      </c>
      <c r="F5" s="3">
        <v>183000</v>
      </c>
      <c r="G5" s="3">
        <v>147000</v>
      </c>
      <c r="H5" s="3">
        <v>67000</v>
      </c>
    </row>
    <row r="6" spans="2:8">
      <c r="B6" s="13" t="s">
        <v>7</v>
      </c>
      <c r="E6" s="4">
        <v>10485</v>
      </c>
      <c r="F6" s="4">
        <v>9590</v>
      </c>
      <c r="G6" s="4">
        <v>7420</v>
      </c>
      <c r="H6" s="4">
        <v>5630</v>
      </c>
    </row>
    <row r="7" spans="2:8">
      <c r="B7" s="13" t="s">
        <v>8</v>
      </c>
      <c r="E7" s="4">
        <v>17550</v>
      </c>
      <c r="F7" s="4">
        <v>16040</v>
      </c>
      <c r="G7" s="4">
        <v>12080</v>
      </c>
      <c r="H7" s="4">
        <v>9950</v>
      </c>
    </row>
    <row r="8" spans="2:8">
      <c r="B8" s="12"/>
    </row>
    <row r="9" spans="2:8">
      <c r="B9" s="14" t="s">
        <v>9</v>
      </c>
      <c r="E9" s="5"/>
      <c r="F9" s="6">
        <f>E32</f>
        <v>253100</v>
      </c>
      <c r="G9" s="6">
        <f>F32</f>
        <v>253100</v>
      </c>
      <c r="H9" s="6">
        <f>G32</f>
        <v>253100</v>
      </c>
    </row>
    <row r="10" spans="2:8">
      <c r="B10" s="11"/>
      <c r="E10" s="5"/>
    </row>
    <row r="11" spans="2:8">
      <c r="B11" s="14" t="s">
        <v>19</v>
      </c>
    </row>
    <row r="12" spans="2:8">
      <c r="B12" s="13" t="s">
        <v>10</v>
      </c>
      <c r="F12" s="3"/>
      <c r="G12" s="3"/>
    </row>
    <row r="13" spans="2:8">
      <c r="B13" s="13" t="s">
        <v>11</v>
      </c>
      <c r="F13" s="4"/>
      <c r="G13" s="4"/>
    </row>
    <row r="14" spans="2:8">
      <c r="B14" s="13" t="s">
        <v>12</v>
      </c>
      <c r="C14" s="7">
        <v>0.2</v>
      </c>
      <c r="F14" s="4"/>
      <c r="G14" s="4"/>
    </row>
    <row r="15" spans="2:8" ht="16.5" customHeight="1">
      <c r="B15" s="14" t="s">
        <v>13</v>
      </c>
      <c r="F15" s="4"/>
      <c r="G15" s="4"/>
    </row>
    <row r="16" spans="2:8" ht="33" customHeight="1">
      <c r="B16" s="15" t="s">
        <v>14</v>
      </c>
      <c r="F16" s="4"/>
      <c r="G16" s="4"/>
    </row>
    <row r="17" spans="2:8">
      <c r="B17" s="14" t="s">
        <v>15</v>
      </c>
      <c r="F17" s="4"/>
      <c r="G17" s="4"/>
    </row>
    <row r="18" spans="2:8">
      <c r="B18" s="14" t="s">
        <v>16</v>
      </c>
      <c r="F18" s="3">
        <f>SUM(F12:F17)</f>
        <v>0</v>
      </c>
      <c r="G18" s="3">
        <f>SUM(G12:G17)</f>
        <v>0</v>
      </c>
    </row>
    <row r="19" spans="2:8">
      <c r="B19" s="12"/>
    </row>
    <row r="20" spans="2:8">
      <c r="B20" s="14" t="s">
        <v>17</v>
      </c>
      <c r="E20" s="3">
        <v>253100</v>
      </c>
      <c r="F20" s="3">
        <f>F9+F18</f>
        <v>253100</v>
      </c>
      <c r="G20" s="3">
        <f>G9-G18</f>
        <v>253100</v>
      </c>
      <c r="H20" s="6"/>
    </row>
    <row r="21" spans="2:8">
      <c r="B21" s="11"/>
    </row>
    <row r="22" spans="2:8">
      <c r="B22" s="14" t="s">
        <v>18</v>
      </c>
    </row>
    <row r="23" spans="2:8">
      <c r="B23" s="13" t="s">
        <v>20</v>
      </c>
      <c r="C23" s="9">
        <v>90</v>
      </c>
      <c r="E23" s="10"/>
      <c r="F23" s="10"/>
      <c r="G23" s="10"/>
    </row>
    <row r="24" spans="2:8">
      <c r="B24" s="13" t="s">
        <v>21</v>
      </c>
      <c r="C24" s="9">
        <v>10</v>
      </c>
      <c r="E24" s="4"/>
      <c r="F24" s="4"/>
      <c r="G24" s="4"/>
    </row>
    <row r="25" spans="2:8">
      <c r="B25" s="13" t="s">
        <v>29</v>
      </c>
      <c r="C25" s="9">
        <v>30</v>
      </c>
      <c r="E25" s="4"/>
      <c r="F25" s="4"/>
      <c r="G25" s="4"/>
    </row>
    <row r="26" spans="2:8">
      <c r="B26" s="13" t="s">
        <v>22</v>
      </c>
      <c r="E26" s="4"/>
      <c r="F26" s="4"/>
      <c r="G26" s="4"/>
    </row>
    <row r="27" spans="2:8">
      <c r="B27" s="13" t="s">
        <v>25</v>
      </c>
      <c r="C27" s="7">
        <v>2.2499999999999999E-2</v>
      </c>
      <c r="E27" s="4"/>
      <c r="F27" s="4"/>
      <c r="G27" s="4"/>
    </row>
    <row r="28" spans="2:8">
      <c r="B28" s="13" t="s">
        <v>23</v>
      </c>
      <c r="E28" s="4"/>
    </row>
    <row r="29" spans="2:8">
      <c r="B29" s="14" t="s">
        <v>30</v>
      </c>
      <c r="E29" s="4"/>
      <c r="F29" s="4"/>
      <c r="G29" s="4"/>
    </row>
    <row r="30" spans="2:8">
      <c r="B30" s="14" t="s">
        <v>24</v>
      </c>
      <c r="E30" s="3">
        <f>SUM(E23:E29)</f>
        <v>0</v>
      </c>
      <c r="F30" s="3">
        <f t="shared" ref="F30:G30" si="0">SUM(F23:F29)</f>
        <v>0</v>
      </c>
      <c r="G30" s="3">
        <f t="shared" si="0"/>
        <v>0</v>
      </c>
    </row>
    <row r="31" spans="2:8">
      <c r="B31" s="12"/>
    </row>
    <row r="32" spans="2:8">
      <c r="B32" s="14" t="s">
        <v>27</v>
      </c>
      <c r="E32" s="3">
        <f>E20-E30</f>
        <v>253100</v>
      </c>
      <c r="F32" s="3">
        <f t="shared" ref="F32:G32" si="1">F20-F30</f>
        <v>253100</v>
      </c>
      <c r="G32" s="3">
        <f t="shared" si="1"/>
        <v>253100</v>
      </c>
    </row>
    <row r="33" spans="2:7">
      <c r="B33" s="14" t="s">
        <v>26</v>
      </c>
      <c r="E33" s="4">
        <v>176000</v>
      </c>
      <c r="F33" s="4">
        <v>176000</v>
      </c>
      <c r="G33" s="4">
        <v>176000</v>
      </c>
    </row>
    <row r="34" spans="2:7">
      <c r="B34" s="14" t="s">
        <v>28</v>
      </c>
      <c r="E34" s="3">
        <f>E32-E33</f>
        <v>77100</v>
      </c>
      <c r="F34" s="3">
        <f t="shared" ref="F34:G34" si="2">F32-F33</f>
        <v>77100</v>
      </c>
      <c r="G34" s="3">
        <f t="shared" si="2"/>
        <v>77100</v>
      </c>
    </row>
  </sheetData>
  <phoneticPr fontId="3" type="noConversion"/>
  <pageMargins left="0.7" right="0.7" top="0.75" bottom="0.75" header="0.3" footer="0.3"/>
  <pageSetup orientation="portrait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topLeftCell="A22" workbookViewId="0">
      <selection activeCell="B4" sqref="B4:B34"/>
    </sheetView>
  </sheetViews>
  <sheetFormatPr defaultColWidth="9" defaultRowHeight="13.5"/>
  <cols>
    <col min="2" max="2" width="37.5" customWidth="1"/>
    <col min="3" max="3" width="10.125" style="1" customWidth="1"/>
    <col min="4" max="4" width="10.125" customWidth="1"/>
    <col min="5" max="5" width="12.75" customWidth="1"/>
    <col min="6" max="7" width="12.5" customWidth="1"/>
    <col min="8" max="8" width="11.5" customWidth="1"/>
  </cols>
  <sheetData>
    <row r="2" spans="2:8"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4" spans="2:8">
      <c r="B4" s="13" t="s">
        <v>5</v>
      </c>
      <c r="D4" s="1">
        <v>145</v>
      </c>
      <c r="E4" s="1">
        <v>152</v>
      </c>
      <c r="F4" s="1">
        <v>148</v>
      </c>
      <c r="G4" s="1">
        <v>96</v>
      </c>
      <c r="H4" s="1">
        <v>61</v>
      </c>
    </row>
    <row r="5" spans="2:8">
      <c r="B5" s="13" t="s">
        <v>6</v>
      </c>
      <c r="E5" s="3">
        <v>205000</v>
      </c>
      <c r="F5" s="3">
        <v>183000</v>
      </c>
      <c r="G5" s="3">
        <v>147000</v>
      </c>
      <c r="H5" s="3">
        <v>67000</v>
      </c>
    </row>
    <row r="6" spans="2:8">
      <c r="B6" s="13" t="s">
        <v>7</v>
      </c>
      <c r="E6" s="4">
        <v>10485</v>
      </c>
      <c r="F6" s="4">
        <v>9590</v>
      </c>
      <c r="G6" s="4">
        <v>7420</v>
      </c>
      <c r="H6" s="4">
        <v>5630</v>
      </c>
    </row>
    <row r="7" spans="2:8">
      <c r="B7" s="13" t="s">
        <v>8</v>
      </c>
      <c r="E7" s="4">
        <v>17550</v>
      </c>
      <c r="F7" s="4">
        <v>16040</v>
      </c>
      <c r="G7" s="4">
        <v>12080</v>
      </c>
      <c r="H7" s="4">
        <v>9950</v>
      </c>
    </row>
    <row r="8" spans="2:8">
      <c r="B8" s="12"/>
    </row>
    <row r="9" spans="2:8">
      <c r="B9" s="14" t="s">
        <v>9</v>
      </c>
      <c r="E9" s="5"/>
      <c r="F9" s="6"/>
      <c r="G9" s="6"/>
      <c r="H9" s="6"/>
    </row>
    <row r="10" spans="2:8">
      <c r="B10" s="12"/>
      <c r="E10" s="5"/>
    </row>
    <row r="11" spans="2:8">
      <c r="B11" s="14" t="s">
        <v>19</v>
      </c>
    </row>
    <row r="12" spans="2:8">
      <c r="B12" s="13" t="s">
        <v>10</v>
      </c>
      <c r="F12" s="3"/>
      <c r="G12" s="3"/>
    </row>
    <row r="13" spans="2:8">
      <c r="B13" s="13" t="s">
        <v>11</v>
      </c>
      <c r="F13" s="4"/>
      <c r="G13" s="4"/>
    </row>
    <row r="14" spans="2:8">
      <c r="B14" s="13" t="s">
        <v>12</v>
      </c>
      <c r="C14" s="7"/>
      <c r="F14" s="4"/>
      <c r="G14" s="4"/>
    </row>
    <row r="15" spans="2:8" ht="16.5" customHeight="1">
      <c r="B15" s="14" t="s">
        <v>13</v>
      </c>
      <c r="F15" s="4"/>
      <c r="G15" s="4"/>
    </row>
    <row r="16" spans="2:8" ht="33" customHeight="1">
      <c r="B16" s="15" t="s">
        <v>14</v>
      </c>
      <c r="F16" s="4"/>
      <c r="G16" s="4"/>
    </row>
    <row r="17" spans="2:8">
      <c r="B17" s="14" t="s">
        <v>15</v>
      </c>
      <c r="F17" s="4"/>
      <c r="G17" s="4"/>
    </row>
    <row r="18" spans="2:8">
      <c r="B18" s="14" t="s">
        <v>16</v>
      </c>
      <c r="F18" s="3"/>
      <c r="G18" s="3"/>
    </row>
    <row r="19" spans="2:8">
      <c r="B19" s="12"/>
    </row>
    <row r="20" spans="2:8">
      <c r="B20" s="14" t="s">
        <v>17</v>
      </c>
      <c r="E20" s="3"/>
      <c r="F20" s="3"/>
      <c r="G20" s="3"/>
      <c r="H20" s="6"/>
    </row>
    <row r="21" spans="2:8">
      <c r="B21" s="12"/>
    </row>
    <row r="22" spans="2:8">
      <c r="B22" s="14" t="s">
        <v>18</v>
      </c>
    </row>
    <row r="23" spans="2:8">
      <c r="B23" s="13" t="s">
        <v>20</v>
      </c>
      <c r="C23" s="9"/>
      <c r="E23" s="10"/>
      <c r="F23" s="10"/>
      <c r="G23" s="10"/>
    </row>
    <row r="24" spans="2:8">
      <c r="B24" s="13" t="s">
        <v>21</v>
      </c>
      <c r="C24" s="9"/>
      <c r="E24" s="4"/>
      <c r="F24" s="4"/>
      <c r="G24" s="4"/>
    </row>
    <row r="25" spans="2:8">
      <c r="B25" s="13" t="s">
        <v>29</v>
      </c>
      <c r="C25" s="9"/>
      <c r="E25" s="4"/>
      <c r="F25" s="4"/>
      <c r="G25" s="4"/>
    </row>
    <row r="26" spans="2:8">
      <c r="B26" s="13" t="s">
        <v>22</v>
      </c>
      <c r="E26" s="4"/>
      <c r="F26" s="4"/>
      <c r="G26" s="4"/>
    </row>
    <row r="27" spans="2:8">
      <c r="B27" s="13" t="s">
        <v>25</v>
      </c>
      <c r="C27" s="7"/>
      <c r="E27" s="4"/>
      <c r="F27" s="4"/>
      <c r="G27" s="4"/>
    </row>
    <row r="28" spans="2:8">
      <c r="B28" s="13" t="s">
        <v>23</v>
      </c>
      <c r="E28" s="4"/>
    </row>
    <row r="29" spans="2:8">
      <c r="B29" s="14" t="s">
        <v>30</v>
      </c>
      <c r="E29" s="4"/>
      <c r="F29" s="4"/>
      <c r="G29" s="4"/>
    </row>
    <row r="30" spans="2:8">
      <c r="B30" s="14" t="s">
        <v>24</v>
      </c>
      <c r="E30" s="3"/>
      <c r="F30" s="3"/>
      <c r="G30" s="3"/>
    </row>
    <row r="31" spans="2:8">
      <c r="B31" s="12"/>
    </row>
    <row r="32" spans="2:8">
      <c r="B32" s="14" t="s">
        <v>27</v>
      </c>
      <c r="E32" s="3"/>
      <c r="F32" s="3"/>
      <c r="G32" s="3"/>
    </row>
    <row r="33" spans="2:7">
      <c r="B33" s="14" t="s">
        <v>26</v>
      </c>
      <c r="E33" s="4"/>
      <c r="F33" s="4"/>
      <c r="G33" s="4"/>
    </row>
    <row r="34" spans="2:7">
      <c r="B34" s="14" t="s">
        <v>28</v>
      </c>
      <c r="E34" s="3"/>
      <c r="F34" s="3"/>
      <c r="G34" s="3"/>
    </row>
  </sheetData>
  <phoneticPr fontId="3" type="noConversion"/>
  <pageMargins left="0.7" right="0.7" top="0.75" bottom="0.75" header="0.3" footer="0.3"/>
  <pageSetup orientation="portrait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B2:H34"/>
  <sheetViews>
    <sheetView workbookViewId="0">
      <selection activeCell="B30" sqref="B30"/>
    </sheetView>
  </sheetViews>
  <sheetFormatPr defaultColWidth="9" defaultRowHeight="13.5"/>
  <cols>
    <col min="2" max="2" width="37.5" customWidth="1"/>
    <col min="3" max="3" width="10.125" style="1" customWidth="1"/>
    <col min="4" max="4" width="10.125" customWidth="1"/>
    <col min="5" max="5" width="12.75" customWidth="1"/>
    <col min="6" max="7" width="12.5" customWidth="1"/>
    <col min="8" max="8" width="11.5" customWidth="1"/>
  </cols>
  <sheetData>
    <row r="2" spans="2:8"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4" spans="2:8">
      <c r="B4" s="13" t="s">
        <v>5</v>
      </c>
      <c r="D4" s="1">
        <v>145</v>
      </c>
      <c r="E4" s="1">
        <v>152</v>
      </c>
      <c r="F4" s="1">
        <v>148</v>
      </c>
      <c r="G4" s="1">
        <v>96</v>
      </c>
      <c r="H4" s="1">
        <v>61</v>
      </c>
    </row>
    <row r="5" spans="2:8">
      <c r="B5" s="13" t="s">
        <v>6</v>
      </c>
      <c r="E5" s="3">
        <v>205000</v>
      </c>
      <c r="F5" s="3">
        <v>183000</v>
      </c>
      <c r="G5" s="3">
        <v>147000</v>
      </c>
      <c r="H5" s="3">
        <v>67000</v>
      </c>
    </row>
    <row r="6" spans="2:8">
      <c r="B6" s="13" t="s">
        <v>7</v>
      </c>
      <c r="E6" s="4">
        <v>10485</v>
      </c>
      <c r="F6" s="4">
        <v>9590</v>
      </c>
      <c r="G6" s="4">
        <v>7420</v>
      </c>
      <c r="H6" s="4">
        <v>5630</v>
      </c>
    </row>
    <row r="7" spans="2:8">
      <c r="B7" s="13" t="s">
        <v>8</v>
      </c>
      <c r="E7" s="4">
        <v>17550</v>
      </c>
      <c r="F7" s="4">
        <v>16040</v>
      </c>
      <c r="G7" s="4">
        <v>12080</v>
      </c>
      <c r="H7" s="4">
        <v>9950</v>
      </c>
    </row>
    <row r="9" spans="2:8">
      <c r="E9" s="5"/>
      <c r="F9" s="6"/>
      <c r="G9" s="6"/>
      <c r="H9" s="6"/>
    </row>
    <row r="10" spans="2:8">
      <c r="E10" s="5"/>
    </row>
    <row r="12" spans="2:8">
      <c r="F12" s="3"/>
      <c r="G12" s="3"/>
    </row>
    <row r="13" spans="2:8">
      <c r="F13" s="4"/>
      <c r="G13" s="4"/>
    </row>
    <row r="14" spans="2:8">
      <c r="C14" s="7"/>
      <c r="F14" s="4"/>
      <c r="G14" s="4"/>
    </row>
    <row r="15" spans="2:8" ht="16.5" customHeight="1">
      <c r="F15" s="4"/>
      <c r="G15" s="4"/>
    </row>
    <row r="16" spans="2:8" ht="33" customHeight="1">
      <c r="B16" s="8"/>
      <c r="F16" s="4"/>
      <c r="G16" s="4"/>
    </row>
    <row r="17" spans="2:8">
      <c r="F17" s="4"/>
      <c r="G17" s="4"/>
    </row>
    <row r="18" spans="2:8">
      <c r="F18" s="3"/>
      <c r="G18" s="3"/>
    </row>
    <row r="20" spans="2:8">
      <c r="E20" s="3"/>
      <c r="F20" s="3"/>
      <c r="G20" s="3"/>
      <c r="H20" s="6"/>
    </row>
    <row r="23" spans="2:8">
      <c r="C23" s="9"/>
      <c r="E23" s="10"/>
      <c r="F23" s="10"/>
      <c r="G23" s="10"/>
    </row>
    <row r="24" spans="2:8">
      <c r="C24" s="9"/>
      <c r="E24" s="4"/>
      <c r="F24" s="4"/>
      <c r="G24" s="4"/>
    </row>
    <row r="25" spans="2:8">
      <c r="C25" s="9"/>
      <c r="E25" s="4"/>
      <c r="F25" s="4"/>
      <c r="G25" s="4"/>
    </row>
    <row r="26" spans="2:8">
      <c r="E26" s="4"/>
      <c r="F26" s="4"/>
      <c r="G26" s="4"/>
    </row>
    <row r="27" spans="2:8">
      <c r="C27" s="7"/>
      <c r="E27" s="4"/>
      <c r="F27" s="4"/>
      <c r="G27" s="4"/>
    </row>
    <row r="28" spans="2:8">
      <c r="B28" s="8"/>
      <c r="E28" s="4"/>
    </row>
    <row r="29" spans="2:8">
      <c r="E29" s="4"/>
      <c r="F29" s="4"/>
      <c r="G29" s="4"/>
    </row>
    <row r="30" spans="2:8">
      <c r="E30" s="3"/>
      <c r="F30" s="3"/>
      <c r="G30" s="3"/>
    </row>
    <row r="32" spans="2:8">
      <c r="E32" s="3"/>
      <c r="F32" s="3"/>
      <c r="G32" s="3"/>
    </row>
    <row r="33" spans="5:7">
      <c r="E33" s="4"/>
      <c r="F33" s="4"/>
      <c r="G33" s="4"/>
    </row>
    <row r="34" spans="5:7">
      <c r="E34" s="3"/>
      <c r="F34" s="3"/>
      <c r="G34" s="3"/>
    </row>
  </sheetData>
  <phoneticPr fontId="3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完整版答案</vt:lpstr>
      <vt:lpstr>基础模板</vt:lpstr>
      <vt:lpstr>中级模板</vt:lpstr>
      <vt:lpstr>高级模板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Boldt</dc:creator>
  <cp:lastModifiedBy>Maggie</cp:lastModifiedBy>
  <dcterms:created xsi:type="dcterms:W3CDTF">2019-04-15T22:09:00Z</dcterms:created>
  <dcterms:modified xsi:type="dcterms:W3CDTF">2021-12-22T03:50:40Z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602EFCA1156C41EF9C9941F999F8FE01</vt:lpwstr>
  </property>
</Properties>
</file>