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840" windowHeight="11625"/>
  </bookViews>
  <sheets>
    <sheet name="案例和教案表格" sheetId="2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5" i="2"/>
  <c r="D38" s="1"/>
  <c r="E35"/>
  <c r="E38" s="1"/>
  <c r="F35"/>
  <c r="F38" s="1"/>
  <c r="D36"/>
  <c r="D39" s="1"/>
  <c r="E36"/>
  <c r="E39" s="1"/>
  <c r="F36"/>
  <c r="F39" s="1"/>
  <c r="D37"/>
  <c r="D40" s="1"/>
  <c r="E37"/>
  <c r="E40" s="1"/>
  <c r="F37"/>
  <c r="F40" s="1"/>
  <c r="E41" l="1"/>
  <c r="D41"/>
  <c r="F41"/>
  <c r="F54"/>
  <c r="G54"/>
  <c r="E54"/>
  <c r="F53"/>
  <c r="G53"/>
  <c r="E53"/>
  <c r="F52"/>
  <c r="G52"/>
  <c r="E52"/>
  <c r="F50"/>
  <c r="G50"/>
  <c r="E50"/>
  <c r="F29"/>
  <c r="E29"/>
  <c r="D29"/>
  <c r="F16"/>
  <c r="E16"/>
  <c r="D16"/>
  <c r="F10"/>
  <c r="E10"/>
  <c r="D10"/>
  <c r="F34" l="1"/>
  <c r="F20"/>
  <c r="F33"/>
  <c r="D34"/>
  <c r="E12"/>
  <c r="E34"/>
  <c r="D20"/>
  <c r="D33"/>
  <c r="E20"/>
  <c r="E33"/>
  <c r="D12"/>
  <c r="F12"/>
</calcChain>
</file>

<file path=xl/sharedStrings.xml><?xml version="1.0" encoding="utf-8"?>
<sst xmlns="http://schemas.openxmlformats.org/spreadsheetml/2006/main" count="91" uniqueCount="61">
  <si>
    <t>(70+102+467)</t>
  </si>
  <si>
    <t>(93+230+520)</t>
  </si>
  <si>
    <t>(63+345+590)</t>
  </si>
  <si>
    <t>29.54+110.61-35.84</t>
  </si>
  <si>
    <t>28.64+95.3-67.42</t>
  </si>
  <si>
    <t>27.63+90.39-84.34</t>
  </si>
  <si>
    <r>
      <t xml:space="preserve"> CiM</t>
    </r>
    <r>
      <rPr>
        <b/>
        <sz val="12"/>
        <color theme="1"/>
        <rFont val="宋体"/>
        <family val="3"/>
        <charset val="134"/>
      </rPr>
      <t>公司</t>
    </r>
    <phoneticPr fontId="5" type="noConversion"/>
  </si>
  <si>
    <t>资产负债表</t>
    <phoneticPr fontId="5" type="noConversion"/>
  </si>
  <si>
    <r>
      <rPr>
        <u/>
        <sz val="12"/>
        <color rgb="FF000000"/>
        <rFont val="宋体"/>
        <family val="3"/>
        <charset val="134"/>
      </rPr>
      <t>第</t>
    </r>
    <r>
      <rPr>
        <u/>
        <sz val="12"/>
        <color rgb="FF000000"/>
        <rFont val="Times New Roman"/>
        <family val="1"/>
      </rPr>
      <t>1</t>
    </r>
    <r>
      <rPr>
        <u/>
        <sz val="12"/>
        <color rgb="FF000000"/>
        <rFont val="宋体"/>
        <family val="3"/>
        <charset val="134"/>
      </rPr>
      <t>年</t>
    </r>
    <phoneticPr fontId="5" type="noConversion"/>
  </si>
  <si>
    <r>
      <rPr>
        <u/>
        <sz val="12"/>
        <color rgb="FF000000"/>
        <rFont val="宋体"/>
        <family val="3"/>
        <charset val="134"/>
      </rPr>
      <t>第</t>
    </r>
    <r>
      <rPr>
        <u/>
        <sz val="12"/>
        <color rgb="FF000000"/>
        <rFont val="Times New Roman"/>
        <family val="1"/>
      </rPr>
      <t>2</t>
    </r>
    <r>
      <rPr>
        <u/>
        <sz val="12"/>
        <color rgb="FF000000"/>
        <rFont val="宋体"/>
        <family val="3"/>
        <charset val="134"/>
      </rPr>
      <t>年</t>
    </r>
    <phoneticPr fontId="5" type="noConversion"/>
  </si>
  <si>
    <r>
      <rPr>
        <u/>
        <sz val="12"/>
        <color rgb="FF000000"/>
        <rFont val="宋体"/>
        <family val="3"/>
        <charset val="134"/>
      </rPr>
      <t>第</t>
    </r>
    <r>
      <rPr>
        <u/>
        <sz val="12"/>
        <color rgb="FF000000"/>
        <rFont val="Times New Roman"/>
        <family val="1"/>
      </rPr>
      <t>3</t>
    </r>
    <r>
      <rPr>
        <u/>
        <sz val="12"/>
        <color rgb="FF000000"/>
        <rFont val="宋体"/>
        <family val="3"/>
        <charset val="134"/>
      </rPr>
      <t>年</t>
    </r>
    <phoneticPr fontId="5" type="noConversion"/>
  </si>
  <si>
    <t>现金</t>
    <phoneticPr fontId="5" type="noConversion"/>
  </si>
  <si>
    <t>短期投资</t>
    <phoneticPr fontId="5" type="noConversion"/>
  </si>
  <si>
    <t>应收账款</t>
  </si>
  <si>
    <t>应收账款</t>
    <phoneticPr fontId="5" type="noConversion"/>
  </si>
  <si>
    <t>存货</t>
  </si>
  <si>
    <t>存货</t>
    <phoneticPr fontId="5" type="noConversion"/>
  </si>
  <si>
    <t>预付账款</t>
    <phoneticPr fontId="5" type="noConversion"/>
  </si>
  <si>
    <t>固定资产（净值）</t>
    <phoneticPr fontId="5" type="noConversion"/>
  </si>
  <si>
    <r>
      <t xml:space="preserve">   </t>
    </r>
    <r>
      <rPr>
        <sz val="12"/>
        <color theme="1"/>
        <rFont val="宋体"/>
        <family val="3"/>
        <charset val="134"/>
      </rPr>
      <t>资产总额</t>
    </r>
    <phoneticPr fontId="5" type="noConversion"/>
  </si>
  <si>
    <r>
      <t xml:space="preserve">   </t>
    </r>
    <r>
      <rPr>
        <sz val="12"/>
        <color theme="1"/>
        <rFont val="宋体"/>
        <family val="3"/>
        <charset val="134"/>
      </rPr>
      <t>流动资产合计</t>
    </r>
    <phoneticPr fontId="5" type="noConversion"/>
  </si>
  <si>
    <t>应付账款</t>
  </si>
  <si>
    <t>应付账款</t>
    <phoneticPr fontId="5" type="noConversion"/>
  </si>
  <si>
    <t>其他流动负债</t>
    <phoneticPr fontId="5" type="noConversion"/>
  </si>
  <si>
    <t>长期借款</t>
    <phoneticPr fontId="5" type="noConversion"/>
  </si>
  <si>
    <t>普通股</t>
    <phoneticPr fontId="5" type="noConversion"/>
  </si>
  <si>
    <t>留存收益</t>
    <phoneticPr fontId="5" type="noConversion"/>
  </si>
  <si>
    <r>
      <t xml:space="preserve">   </t>
    </r>
    <r>
      <rPr>
        <sz val="12"/>
        <color theme="1"/>
        <rFont val="宋体"/>
        <family val="3"/>
        <charset val="134"/>
      </rPr>
      <t>负债与所有者权益合计</t>
    </r>
    <phoneticPr fontId="5" type="noConversion"/>
  </si>
  <si>
    <r>
      <t xml:space="preserve">   </t>
    </r>
    <r>
      <rPr>
        <sz val="12"/>
        <color theme="1"/>
        <rFont val="宋体"/>
        <family val="3"/>
        <charset val="134"/>
      </rPr>
      <t>流动负债合计</t>
    </r>
    <phoneticPr fontId="5" type="noConversion"/>
  </si>
  <si>
    <t>利润表</t>
    <phoneticPr fontId="5" type="noConversion"/>
  </si>
  <si>
    <t>流动性比率</t>
    <phoneticPr fontId="5" type="noConversion"/>
  </si>
  <si>
    <t>销售收入</t>
    <phoneticPr fontId="5" type="noConversion"/>
  </si>
  <si>
    <t>销售成本</t>
  </si>
  <si>
    <t>销售成本</t>
    <phoneticPr fontId="5" type="noConversion"/>
  </si>
  <si>
    <t>营业费用</t>
    <phoneticPr fontId="5" type="noConversion"/>
  </si>
  <si>
    <t>净利润</t>
    <phoneticPr fontId="5" type="noConversion"/>
  </si>
  <si>
    <r>
      <rPr>
        <b/>
        <sz val="12"/>
        <color theme="1"/>
        <rFont val="宋体"/>
        <family val="3"/>
        <charset val="134"/>
      </rPr>
      <t>表</t>
    </r>
    <r>
      <rPr>
        <b/>
        <sz val="12"/>
        <color theme="1"/>
        <rFont val="Times New Roman"/>
        <family val="1"/>
      </rPr>
      <t>1</t>
    </r>
    <phoneticPr fontId="5" type="noConversion"/>
  </si>
  <si>
    <t>速动比率</t>
  </si>
  <si>
    <t>流动比率</t>
  </si>
  <si>
    <r>
      <t>#</t>
    </r>
    <r>
      <rPr>
        <sz val="12"/>
        <color rgb="FF000000"/>
        <rFont val="宋体"/>
        <family val="3"/>
        <charset val="134"/>
      </rPr>
      <t>应收账款周转率</t>
    </r>
  </si>
  <si>
    <r>
      <t>#</t>
    </r>
    <r>
      <rPr>
        <sz val="12"/>
        <color rgb="FF000000"/>
        <rFont val="宋体"/>
        <family val="3"/>
        <charset val="134"/>
      </rPr>
      <t>存货周转率</t>
    </r>
  </si>
  <si>
    <r>
      <t>#</t>
    </r>
    <r>
      <rPr>
        <sz val="12"/>
        <color rgb="FF000000"/>
        <rFont val="宋体"/>
        <family val="3"/>
        <charset val="134"/>
      </rPr>
      <t>应付账款周转率</t>
    </r>
  </si>
  <si>
    <t>应收账款周转期</t>
  </si>
  <si>
    <t>存货周转期</t>
  </si>
  <si>
    <t>应付账款周转期</t>
  </si>
  <si>
    <t>现金周转期</t>
  </si>
  <si>
    <r>
      <rPr>
        <b/>
        <sz val="12"/>
        <color theme="1"/>
        <rFont val="宋体"/>
        <family val="3"/>
        <charset val="134"/>
      </rPr>
      <t>表</t>
    </r>
    <r>
      <rPr>
        <b/>
        <sz val="12"/>
        <color theme="1"/>
        <rFont val="Times New Roman"/>
        <family val="1"/>
      </rPr>
      <t>2</t>
    </r>
    <phoneticPr fontId="5" type="noConversion"/>
  </si>
  <si>
    <t>流动性上升还是下降？</t>
    <phoneticPr fontId="5" type="noConversion"/>
  </si>
  <si>
    <t>比率</t>
  </si>
  <si>
    <t>公式</t>
  </si>
  <si>
    <r>
      <t>第</t>
    </r>
    <r>
      <rPr>
        <u/>
        <sz val="12"/>
        <color rgb="FF000000"/>
        <rFont val="Times New Roman"/>
        <family val="1"/>
      </rPr>
      <t>1</t>
    </r>
    <r>
      <rPr>
        <u/>
        <sz val="12"/>
        <color rgb="FF000000"/>
        <rFont val="宋体"/>
        <family val="3"/>
        <charset val="134"/>
      </rPr>
      <t>年</t>
    </r>
  </si>
  <si>
    <r>
      <t>第</t>
    </r>
    <r>
      <rPr>
        <u/>
        <sz val="12"/>
        <color rgb="FF000000"/>
        <rFont val="Times New Roman"/>
        <family val="1"/>
      </rPr>
      <t>2</t>
    </r>
    <r>
      <rPr>
        <u/>
        <sz val="12"/>
        <color rgb="FF000000"/>
        <rFont val="宋体"/>
        <family val="3"/>
        <charset val="134"/>
      </rPr>
      <t>年</t>
    </r>
  </si>
  <si>
    <r>
      <t>第</t>
    </r>
    <r>
      <rPr>
        <u/>
        <sz val="12"/>
        <color rgb="FF000000"/>
        <rFont val="Times New Roman"/>
        <family val="1"/>
      </rPr>
      <t>3</t>
    </r>
    <r>
      <rPr>
        <u/>
        <sz val="12"/>
        <color rgb="FF000000"/>
        <rFont val="宋体"/>
        <family val="3"/>
        <charset val="134"/>
      </rPr>
      <t>年</t>
    </r>
  </si>
  <si>
    <t>速动资产</t>
  </si>
  <si>
    <t>流动负债</t>
  </si>
  <si>
    <r>
      <t>流动资产</t>
    </r>
    <r>
      <rPr>
        <u/>
        <sz val="12"/>
        <color rgb="FF000000"/>
        <rFont val="Times New Roman"/>
        <family val="1"/>
      </rPr>
      <t xml:space="preserve"> </t>
    </r>
  </si>
  <si>
    <t>销售额</t>
  </si>
  <si>
    <r>
      <t>365</t>
    </r>
    <r>
      <rPr>
        <u/>
        <sz val="12"/>
        <color rgb="FF000000"/>
        <rFont val="宋体"/>
        <family val="3"/>
        <charset val="134"/>
      </rPr>
      <t>天</t>
    </r>
  </si>
  <si>
    <r>
      <t>应收账款周转期</t>
    </r>
    <r>
      <rPr>
        <sz val="12"/>
        <color rgb="FF000000"/>
        <rFont val="Times New Roman"/>
        <family val="1"/>
      </rPr>
      <t>+</t>
    </r>
    <r>
      <rPr>
        <sz val="12"/>
        <color rgb="FF000000"/>
        <rFont val="宋体"/>
        <family val="3"/>
        <charset val="134"/>
      </rPr>
      <t>存货周转期</t>
    </r>
    <r>
      <rPr>
        <sz val="12"/>
        <color rgb="FF000000"/>
        <rFont val="Times New Roman"/>
        <family val="1"/>
      </rPr>
      <t>-</t>
    </r>
    <r>
      <rPr>
        <sz val="12"/>
        <color rgb="FF000000"/>
        <rFont val="宋体"/>
        <family val="3"/>
        <charset val="134"/>
      </rPr>
      <t>应付账款周转期</t>
    </r>
  </si>
  <si>
    <t>流动性下降</t>
  </si>
  <si>
    <t>流动性上升</t>
  </si>
</sst>
</file>

<file path=xl/styles.xml><?xml version="1.0" encoding="utf-8"?>
<styleSheet xmlns="http://schemas.openxmlformats.org/spreadsheetml/2006/main">
  <numFmts count="5">
    <numFmt numFmtId="176" formatCode="_(&quot;$&quot;* #,##0.00_);_(&quot;$&quot;* \(#,##0.00\);_(&quot;$&quot;* &quot;-&quot;??_);_(@_)"/>
    <numFmt numFmtId="177" formatCode="_(* #,##0.00_);_(* \(#,##0.00\);_(* &quot;-&quot;??_);_(@_)"/>
    <numFmt numFmtId="178" formatCode="0.0"/>
    <numFmt numFmtId="179" formatCode="_(&quot;$&quot;* #,##0_);_(&quot;$&quot;* \(#,##0\);_(&quot;$&quot;* &quot;-&quot;??_);_(@_)"/>
    <numFmt numFmtId="180" formatCode="_(* #,##0_);_(* \(#,##0\);_(* &quot;-&quot;??_);_(@_)"/>
  </numFmts>
  <fonts count="13">
    <font>
      <sz val="11"/>
      <color theme="1"/>
      <name val="宋体"/>
      <family val="2"/>
      <scheme val="minor"/>
    </font>
    <font>
      <sz val="11"/>
      <color theme="1"/>
      <name val="宋体"/>
      <family val="2"/>
      <scheme val="minor"/>
    </font>
    <font>
      <sz val="12"/>
      <color theme="1"/>
      <name val="Times New Roman"/>
      <family val="1"/>
    </font>
    <font>
      <u/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9"/>
      <name val="宋体"/>
      <family val="3"/>
      <charset val="134"/>
      <scheme val="minor"/>
    </font>
    <font>
      <b/>
      <sz val="12"/>
      <color rgb="FF000000"/>
      <name val="宋体"/>
      <family val="3"/>
      <charset val="134"/>
    </font>
    <font>
      <sz val="12"/>
      <color rgb="FF000000"/>
      <name val="Times New Roman"/>
      <family val="1"/>
    </font>
    <font>
      <sz val="12"/>
      <color rgb="FF000000"/>
      <name val="宋体"/>
      <family val="3"/>
      <charset val="134"/>
    </font>
    <font>
      <u/>
      <sz val="12"/>
      <color rgb="FF000000"/>
      <name val="Times New Roman"/>
      <family val="1"/>
    </font>
    <font>
      <b/>
      <sz val="12"/>
      <color theme="1"/>
      <name val="宋体"/>
      <family val="3"/>
      <charset val="134"/>
    </font>
    <font>
      <u/>
      <sz val="12"/>
      <color rgb="FF000000"/>
      <name val="宋体"/>
      <family val="3"/>
      <charset val="134"/>
    </font>
    <font>
      <sz val="12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 style="double">
        <color indexed="64"/>
      </bottom>
      <diagonal/>
    </border>
    <border>
      <left/>
      <right/>
      <top style="thick">
        <color indexed="64"/>
      </top>
      <bottom style="double">
        <color indexed="64"/>
      </bottom>
      <diagonal/>
    </border>
    <border>
      <left/>
      <right style="thick">
        <color indexed="64"/>
      </right>
      <top style="thick">
        <color indexed="64"/>
      </top>
      <bottom style="double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rgb="FF000000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 style="thick">
        <color rgb="FF000000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 style="medium">
        <color rgb="FF000000"/>
      </top>
      <bottom/>
      <diagonal/>
    </border>
    <border>
      <left style="thick">
        <color indexed="64"/>
      </left>
      <right style="medium">
        <color indexed="64"/>
      </right>
      <top/>
      <bottom style="thick">
        <color rgb="FF000000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</borders>
  <cellStyleXfs count="4">
    <xf numFmtId="0" fontId="0" fillId="0" borderId="0"/>
    <xf numFmtId="177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0">
    <xf numFmtId="0" fontId="0" fillId="0" borderId="0" xfId="0"/>
    <xf numFmtId="0" fontId="2" fillId="0" borderId="0" xfId="0" applyFont="1"/>
    <xf numFmtId="0" fontId="2" fillId="0" borderId="0" xfId="0" applyFont="1" applyAlignment="1"/>
    <xf numFmtId="0" fontId="2" fillId="0" borderId="0" xfId="0" applyFont="1" applyBorder="1" applyAlignment="1"/>
    <xf numFmtId="180" fontId="2" fillId="0" borderId="2" xfId="1" applyNumberFormat="1" applyFont="1" applyBorder="1"/>
    <xf numFmtId="179" fontId="2" fillId="0" borderId="3" xfId="2" applyNumberFormat="1" applyFont="1" applyBorder="1"/>
    <xf numFmtId="179" fontId="2" fillId="0" borderId="1" xfId="2" applyNumberFormat="1" applyFont="1" applyBorder="1"/>
    <xf numFmtId="1" fontId="2" fillId="0" borderId="7" xfId="0" applyNumberFormat="1" applyFont="1" applyBorder="1" applyAlignment="1">
      <alignment horizontal="center" vertical="center" wrapText="1"/>
    </xf>
    <xf numFmtId="1" fontId="3" fillId="0" borderId="9" xfId="0" quotePrefix="1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top" wrapText="1"/>
    </xf>
    <xf numFmtId="1" fontId="3" fillId="0" borderId="9" xfId="0" applyNumberFormat="1" applyFont="1" applyBorder="1" applyAlignment="1">
      <alignment horizontal="center"/>
    </xf>
    <xf numFmtId="1" fontId="2" fillId="0" borderId="7" xfId="0" applyNumberFormat="1" applyFont="1" applyBorder="1" applyAlignment="1">
      <alignment horizontal="center"/>
    </xf>
    <xf numFmtId="0" fontId="2" fillId="0" borderId="0" xfId="0" applyFont="1" applyBorder="1"/>
    <xf numFmtId="179" fontId="2" fillId="0" borderId="0" xfId="2" applyNumberFormat="1" applyFont="1" applyBorder="1"/>
    <xf numFmtId="180" fontId="2" fillId="0" borderId="0" xfId="1" applyNumberFormat="1" applyFont="1" applyBorder="1"/>
    <xf numFmtId="178" fontId="3" fillId="0" borderId="10" xfId="0" quotePrefix="1" applyNumberFormat="1" applyFont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center"/>
    </xf>
    <xf numFmtId="2" fontId="2" fillId="0" borderId="7" xfId="0" applyNumberFormat="1" applyFont="1" applyBorder="1" applyAlignment="1">
      <alignment horizontal="center"/>
    </xf>
    <xf numFmtId="9" fontId="2" fillId="0" borderId="0" xfId="3" applyFont="1" applyBorder="1"/>
    <xf numFmtId="0" fontId="2" fillId="0" borderId="16" xfId="0" applyFont="1" applyBorder="1"/>
    <xf numFmtId="179" fontId="2" fillId="0" borderId="17" xfId="2" applyNumberFormat="1" applyFont="1" applyBorder="1"/>
    <xf numFmtId="180" fontId="2" fillId="0" borderId="17" xfId="1" applyNumberFormat="1" applyFont="1" applyBorder="1"/>
    <xf numFmtId="180" fontId="2" fillId="0" borderId="18" xfId="1" applyNumberFormat="1" applyFont="1" applyBorder="1"/>
    <xf numFmtId="179" fontId="2" fillId="0" borderId="19" xfId="2" applyNumberFormat="1" applyFont="1" applyBorder="1"/>
    <xf numFmtId="0" fontId="2" fillId="0" borderId="14" xfId="0" applyFont="1" applyBorder="1"/>
    <xf numFmtId="179" fontId="2" fillId="0" borderId="15" xfId="2" applyNumberFormat="1" applyFont="1" applyBorder="1"/>
    <xf numFmtId="2" fontId="2" fillId="0" borderId="20" xfId="0" applyNumberFormat="1" applyFont="1" applyBorder="1" applyAlignment="1">
      <alignment horizontal="center"/>
    </xf>
    <xf numFmtId="2" fontId="2" fillId="0" borderId="21" xfId="0" applyNumberFormat="1" applyFont="1" applyBorder="1" applyAlignment="1">
      <alignment horizontal="center"/>
    </xf>
    <xf numFmtId="178" fontId="3" fillId="0" borderId="25" xfId="0" quotePrefix="1" applyNumberFormat="1" applyFont="1" applyBorder="1" applyAlignment="1">
      <alignment horizontal="center" vertical="center" wrapText="1"/>
    </xf>
    <xf numFmtId="1" fontId="2" fillId="0" borderId="26" xfId="0" applyNumberFormat="1" applyFont="1" applyBorder="1" applyAlignment="1">
      <alignment horizontal="center" vertical="center" wrapText="1"/>
    </xf>
    <xf numFmtId="1" fontId="3" fillId="0" borderId="27" xfId="0" quotePrefix="1" applyNumberFormat="1" applyFont="1" applyBorder="1" applyAlignment="1">
      <alignment horizontal="center" vertical="center" wrapText="1"/>
    </xf>
    <xf numFmtId="1" fontId="3" fillId="0" borderId="27" xfId="0" applyNumberFormat="1" applyFont="1" applyBorder="1" applyAlignment="1">
      <alignment horizontal="center"/>
    </xf>
    <xf numFmtId="1" fontId="2" fillId="0" borderId="26" xfId="0" applyNumberFormat="1" applyFont="1" applyBorder="1" applyAlignment="1">
      <alignment horizontal="center"/>
    </xf>
    <xf numFmtId="2" fontId="2" fillId="0" borderId="26" xfId="0" applyNumberFormat="1" applyFont="1" applyBorder="1" applyAlignment="1">
      <alignment horizontal="center"/>
    </xf>
    <xf numFmtId="178" fontId="2" fillId="0" borderId="28" xfId="0" applyNumberFormat="1" applyFont="1" applyBorder="1" applyAlignment="1">
      <alignment horizontal="center"/>
    </xf>
    <xf numFmtId="178" fontId="2" fillId="0" borderId="31" xfId="0" applyNumberFormat="1" applyFont="1" applyBorder="1" applyAlignment="1">
      <alignment horizontal="center"/>
    </xf>
    <xf numFmtId="178" fontId="3" fillId="0" borderId="8" xfId="0" quotePrefix="1" applyNumberFormat="1" applyFont="1" applyBorder="1" applyAlignment="1">
      <alignment horizontal="center" vertical="center" wrapText="1"/>
    </xf>
    <xf numFmtId="1" fontId="2" fillId="0" borderId="6" xfId="0" applyNumberFormat="1" applyFont="1" applyBorder="1" applyAlignment="1">
      <alignment horizontal="center" vertical="center" wrapText="1"/>
    </xf>
    <xf numFmtId="1" fontId="3" fillId="0" borderId="5" xfId="0" quotePrefix="1" applyNumberFormat="1" applyFont="1" applyBorder="1" applyAlignment="1">
      <alignment horizontal="center" vertical="center" wrapText="1"/>
    </xf>
    <xf numFmtId="1" fontId="3" fillId="0" borderId="5" xfId="0" applyNumberFormat="1" applyFont="1" applyBorder="1" applyAlignment="1">
      <alignment horizontal="center"/>
    </xf>
    <xf numFmtId="1" fontId="2" fillId="0" borderId="6" xfId="0" applyNumberFormat="1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0" fontId="2" fillId="0" borderId="38" xfId="0" applyFont="1" applyBorder="1"/>
    <xf numFmtId="179" fontId="2" fillId="0" borderId="32" xfId="2" applyNumberFormat="1" applyFont="1" applyBorder="1"/>
    <xf numFmtId="0" fontId="2" fillId="0" borderId="4" xfId="0" applyFont="1" applyBorder="1"/>
    <xf numFmtId="0" fontId="9" fillId="0" borderId="42" xfId="0" applyFont="1" applyBorder="1" applyAlignment="1">
      <alignment horizontal="center"/>
    </xf>
    <xf numFmtId="0" fontId="7" fillId="0" borderId="43" xfId="0" applyFont="1" applyBorder="1" applyAlignment="1">
      <alignment horizontal="center"/>
    </xf>
    <xf numFmtId="0" fontId="9" fillId="0" borderId="49" xfId="0" applyFont="1" applyBorder="1" applyAlignment="1">
      <alignment horizontal="center"/>
    </xf>
    <xf numFmtId="0" fontId="9" fillId="0" borderId="15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7" fillId="0" borderId="40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4" fillId="0" borderId="35" xfId="0" applyFont="1" applyBorder="1" applyAlignment="1">
      <alignment horizontal="center"/>
    </xf>
    <xf numFmtId="0" fontId="4" fillId="0" borderId="33" xfId="0" applyFont="1" applyBorder="1" applyAlignment="1">
      <alignment horizontal="center"/>
    </xf>
    <xf numFmtId="0" fontId="7" fillId="0" borderId="46" xfId="0" applyFont="1" applyBorder="1" applyAlignment="1">
      <alignment horizontal="center"/>
    </xf>
    <xf numFmtId="178" fontId="2" fillId="0" borderId="27" xfId="0" quotePrefix="1" applyNumberFormat="1" applyFont="1" applyBorder="1" applyAlignment="1">
      <alignment horizontal="center" vertical="center"/>
    </xf>
    <xf numFmtId="178" fontId="2" fillId="0" borderId="29" xfId="0" applyNumberFormat="1" applyFont="1" applyBorder="1" applyAlignment="1">
      <alignment horizontal="center" vertical="center"/>
    </xf>
    <xf numFmtId="178" fontId="2" fillId="0" borderId="5" xfId="0" quotePrefix="1" applyNumberFormat="1" applyFont="1" applyBorder="1" applyAlignment="1">
      <alignment horizontal="center" vertical="center"/>
    </xf>
    <xf numFmtId="178" fontId="2" fillId="0" borderId="34" xfId="0" applyNumberFormat="1" applyFont="1" applyBorder="1" applyAlignment="1">
      <alignment horizontal="center" vertical="center"/>
    </xf>
    <xf numFmtId="178" fontId="2" fillId="0" borderId="9" xfId="0" quotePrefix="1" applyNumberFormat="1" applyFont="1" applyBorder="1" applyAlignment="1">
      <alignment horizontal="center" vertical="center"/>
    </xf>
    <xf numFmtId="178" fontId="2" fillId="0" borderId="28" xfId="0" applyNumberFormat="1" applyFont="1" applyBorder="1" applyAlignment="1">
      <alignment horizontal="center" vertical="center"/>
    </xf>
    <xf numFmtId="0" fontId="10" fillId="0" borderId="14" xfId="0" applyFont="1" applyBorder="1" applyAlignment="1">
      <alignment horizontal="center"/>
    </xf>
    <xf numFmtId="0" fontId="12" fillId="0" borderId="16" xfId="0" applyFont="1" applyBorder="1"/>
    <xf numFmtId="0" fontId="6" fillId="0" borderId="50" xfId="0" applyFont="1" applyBorder="1" applyAlignment="1">
      <alignment horizontal="center"/>
    </xf>
    <xf numFmtId="0" fontId="12" fillId="0" borderId="14" xfId="0" applyFont="1" applyBorder="1"/>
    <xf numFmtId="0" fontId="8" fillId="0" borderId="41" xfId="0" applyFont="1" applyBorder="1" applyAlignment="1">
      <alignment horizontal="justify" vertical="top"/>
    </xf>
    <xf numFmtId="0" fontId="7" fillId="0" borderId="41" xfId="0" applyFont="1" applyBorder="1" applyAlignment="1">
      <alignment horizontal="justify" vertical="top"/>
    </xf>
    <xf numFmtId="0" fontId="8" fillId="0" borderId="52" xfId="0" applyFont="1" applyBorder="1" applyAlignment="1">
      <alignment horizontal="justify" vertical="top"/>
    </xf>
    <xf numFmtId="0" fontId="6" fillId="0" borderId="36" xfId="0" applyFont="1" applyBorder="1" applyAlignment="1">
      <alignment horizontal="center"/>
    </xf>
    <xf numFmtId="0" fontId="6" fillId="0" borderId="39" xfId="0" applyFont="1" applyBorder="1" applyAlignment="1">
      <alignment horizontal="center"/>
    </xf>
    <xf numFmtId="0" fontId="11" fillId="0" borderId="49" xfId="0" applyFont="1" applyBorder="1" applyAlignment="1">
      <alignment horizontal="center"/>
    </xf>
    <xf numFmtId="0" fontId="11" fillId="0" borderId="37" xfId="0" applyFont="1" applyBorder="1" applyAlignment="1">
      <alignment horizontal="center"/>
    </xf>
    <xf numFmtId="0" fontId="11" fillId="0" borderId="30" xfId="0" applyFont="1" applyBorder="1" applyAlignment="1">
      <alignment horizontal="center"/>
    </xf>
    <xf numFmtId="0" fontId="8" fillId="0" borderId="37" xfId="0" applyFont="1" applyBorder="1" applyAlignment="1">
      <alignment horizontal="center"/>
    </xf>
    <xf numFmtId="0" fontId="11" fillId="0" borderId="42" xfId="0" applyFont="1" applyBorder="1" applyAlignment="1">
      <alignment horizontal="center"/>
    </xf>
    <xf numFmtId="0" fontId="8" fillId="0" borderId="43" xfId="0" applyFont="1" applyBorder="1" applyAlignment="1">
      <alignment horizontal="center"/>
    </xf>
    <xf numFmtId="0" fontId="8" fillId="0" borderId="45" xfId="0" applyFont="1" applyBorder="1" applyAlignment="1">
      <alignment horizontal="center"/>
    </xf>
    <xf numFmtId="0" fontId="8" fillId="0" borderId="40" xfId="0" applyFont="1" applyBorder="1" applyAlignment="1">
      <alignment horizontal="center"/>
    </xf>
    <xf numFmtId="0" fontId="8" fillId="0" borderId="46" xfId="0" applyFont="1" applyBorder="1" applyAlignment="1">
      <alignment horizontal="center"/>
    </xf>
    <xf numFmtId="0" fontId="8" fillId="0" borderId="47" xfId="0" applyFont="1" applyBorder="1" applyAlignment="1">
      <alignment horizontal="center"/>
    </xf>
    <xf numFmtId="0" fontId="8" fillId="0" borderId="48" xfId="0" applyFont="1" applyBorder="1" applyAlignment="1">
      <alignment horizontal="center"/>
    </xf>
    <xf numFmtId="0" fontId="8" fillId="0" borderId="44" xfId="0" applyFont="1" applyBorder="1" applyAlignment="1">
      <alignment horizontal="center"/>
    </xf>
    <xf numFmtId="0" fontId="11" fillId="0" borderId="30" xfId="0" applyFont="1" applyBorder="1" applyAlignment="1">
      <alignment horizontal="left"/>
    </xf>
    <xf numFmtId="0" fontId="11" fillId="0" borderId="51" xfId="0" applyFont="1" applyBorder="1" applyAlignment="1">
      <alignment horizontal="left"/>
    </xf>
  </cellXfs>
  <cellStyles count="4">
    <cellStyle name="百分比" xfId="3" builtinId="5"/>
    <cellStyle name="常规" xfId="0" builtinId="0"/>
    <cellStyle name="货币" xfId="2" builtinId="4"/>
    <cellStyle name="千位分隔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S63"/>
  <sheetViews>
    <sheetView tabSelected="1" topLeftCell="B1" workbookViewId="0">
      <selection activeCell="L97" sqref="L97"/>
    </sheetView>
  </sheetViews>
  <sheetFormatPr defaultColWidth="9.125" defaultRowHeight="15.75"/>
  <cols>
    <col min="1" max="2" width="9.125" style="1"/>
    <col min="3" max="3" width="17" style="1" customWidth="1"/>
    <col min="4" max="4" width="25.125" style="1" customWidth="1"/>
    <col min="5" max="5" width="20" style="1" bestFit="1" customWidth="1"/>
    <col min="6" max="6" width="17.75" style="1" bestFit="1" customWidth="1"/>
    <col min="7" max="7" width="27.875" style="1" customWidth="1"/>
    <col min="8" max="16384" width="9.125" style="1"/>
  </cols>
  <sheetData>
    <row r="1" spans="3:7" ht="16.5" thickBot="1"/>
    <row r="2" spans="3:7" ht="16.5" thickTop="1">
      <c r="C2" s="49" t="s">
        <v>6</v>
      </c>
      <c r="D2" s="50"/>
      <c r="E2" s="50"/>
      <c r="F2" s="51"/>
      <c r="G2" s="2"/>
    </row>
    <row r="3" spans="3:7" ht="15.75" customHeight="1" thickBot="1">
      <c r="C3" s="67" t="s">
        <v>7</v>
      </c>
      <c r="D3" s="52"/>
      <c r="E3" s="52"/>
      <c r="F3" s="53"/>
      <c r="G3" s="3"/>
    </row>
    <row r="4" spans="3:7" ht="16.5" thickBot="1">
      <c r="C4" s="19"/>
      <c r="D4" s="47" t="s">
        <v>8</v>
      </c>
      <c r="E4" s="47" t="s">
        <v>9</v>
      </c>
      <c r="F4" s="48" t="s">
        <v>10</v>
      </c>
    </row>
    <row r="5" spans="3:7">
      <c r="C5" s="68" t="s">
        <v>11</v>
      </c>
      <c r="D5" s="13">
        <v>70</v>
      </c>
      <c r="E5" s="13">
        <v>93</v>
      </c>
      <c r="F5" s="20">
        <v>63</v>
      </c>
    </row>
    <row r="6" spans="3:7">
      <c r="C6" s="68" t="s">
        <v>12</v>
      </c>
      <c r="D6" s="14">
        <v>102</v>
      </c>
      <c r="E6" s="14">
        <v>230</v>
      </c>
      <c r="F6" s="21">
        <v>345</v>
      </c>
    </row>
    <row r="7" spans="3:7">
      <c r="C7" s="68" t="s">
        <v>14</v>
      </c>
      <c r="D7" s="14">
        <v>467</v>
      </c>
      <c r="E7" s="14">
        <v>520</v>
      </c>
      <c r="F7" s="21">
        <v>590</v>
      </c>
    </row>
    <row r="8" spans="3:7">
      <c r="C8" s="68" t="s">
        <v>16</v>
      </c>
      <c r="D8" s="14">
        <v>1003</v>
      </c>
      <c r="E8" s="14">
        <v>988</v>
      </c>
      <c r="F8" s="21">
        <v>1105</v>
      </c>
    </row>
    <row r="9" spans="3:7">
      <c r="C9" s="68" t="s">
        <v>17</v>
      </c>
      <c r="D9" s="4">
        <v>31</v>
      </c>
      <c r="E9" s="4">
        <v>28</v>
      </c>
      <c r="F9" s="22">
        <v>36</v>
      </c>
    </row>
    <row r="10" spans="3:7">
      <c r="C10" s="19" t="s">
        <v>20</v>
      </c>
      <c r="D10" s="14">
        <f>SUM(D5:D9)</f>
        <v>1673</v>
      </c>
      <c r="E10" s="14">
        <f>SUM(E5:E9)</f>
        <v>1859</v>
      </c>
      <c r="F10" s="21">
        <f>SUM(F5:F9)</f>
        <v>2139</v>
      </c>
    </row>
    <row r="11" spans="3:7">
      <c r="C11" s="68" t="s">
        <v>18</v>
      </c>
      <c r="D11" s="14">
        <v>5462</v>
      </c>
      <c r="E11" s="14">
        <v>6334</v>
      </c>
      <c r="F11" s="21">
        <v>6930</v>
      </c>
    </row>
    <row r="12" spans="3:7" ht="16.5" thickBot="1">
      <c r="C12" s="19" t="s">
        <v>19</v>
      </c>
      <c r="D12" s="5">
        <f>SUM(D10:D11)</f>
        <v>7135</v>
      </c>
      <c r="E12" s="5">
        <f>SUM(E10:E11)</f>
        <v>8193</v>
      </c>
      <c r="F12" s="23">
        <f>SUM(F10:F11)</f>
        <v>9069</v>
      </c>
    </row>
    <row r="13" spans="3:7" ht="16.5" thickTop="1">
      <c r="C13" s="19"/>
      <c r="D13" s="13"/>
      <c r="E13" s="13"/>
      <c r="F13" s="20"/>
    </row>
    <row r="14" spans="3:7">
      <c r="C14" s="68" t="s">
        <v>22</v>
      </c>
      <c r="D14" s="14">
        <v>328</v>
      </c>
      <c r="E14" s="14">
        <v>699</v>
      </c>
      <c r="F14" s="21">
        <v>1031</v>
      </c>
    </row>
    <row r="15" spans="3:7">
      <c r="C15" s="68" t="s">
        <v>23</v>
      </c>
      <c r="D15" s="4">
        <v>442</v>
      </c>
      <c r="E15" s="4">
        <v>476</v>
      </c>
      <c r="F15" s="22">
        <v>525</v>
      </c>
    </row>
    <row r="16" spans="3:7">
      <c r="C16" s="19" t="s">
        <v>28</v>
      </c>
      <c r="D16" s="14">
        <f>SUM(D14:D15)</f>
        <v>770</v>
      </c>
      <c r="E16" s="14">
        <f>SUM(E14:E15)</f>
        <v>1175</v>
      </c>
      <c r="F16" s="21">
        <f>SUM(F14:F15)</f>
        <v>1556</v>
      </c>
    </row>
    <row r="17" spans="2:19">
      <c r="C17" s="68" t="s">
        <v>24</v>
      </c>
      <c r="D17" s="14">
        <v>1388</v>
      </c>
      <c r="E17" s="14">
        <v>1382</v>
      </c>
      <c r="F17" s="21">
        <v>1295</v>
      </c>
      <c r="J17" s="12"/>
    </row>
    <row r="18" spans="2:19">
      <c r="C18" s="68" t="s">
        <v>25</v>
      </c>
      <c r="D18" s="14">
        <v>4006</v>
      </c>
      <c r="E18" s="14">
        <v>4006</v>
      </c>
      <c r="F18" s="21">
        <v>4006</v>
      </c>
      <c r="I18" s="12"/>
    </row>
    <row r="19" spans="2:19">
      <c r="C19" s="68" t="s">
        <v>26</v>
      </c>
      <c r="D19" s="14">
        <v>971</v>
      </c>
      <c r="E19" s="14">
        <v>1630</v>
      </c>
      <c r="F19" s="21">
        <v>2212</v>
      </c>
    </row>
    <row r="20" spans="2:19" ht="16.5" thickBot="1">
      <c r="C20" s="19" t="s">
        <v>27</v>
      </c>
      <c r="D20" s="5">
        <f>SUM(D16:D19)</f>
        <v>7135</v>
      </c>
      <c r="E20" s="5">
        <f>SUM(E16:E19)</f>
        <v>8193</v>
      </c>
      <c r="F20" s="23">
        <f>SUM(F16:F19)</f>
        <v>9069</v>
      </c>
    </row>
    <row r="21" spans="2:19" ht="17.25" thickTop="1" thickBot="1">
      <c r="C21" s="24"/>
      <c r="D21" s="6"/>
      <c r="E21" s="6"/>
      <c r="F21" s="25"/>
    </row>
    <row r="22" spans="2:19" ht="16.5" thickBot="1">
      <c r="C22" s="44"/>
      <c r="D22" s="18"/>
      <c r="E22" s="18"/>
      <c r="F22" s="18"/>
      <c r="G22" s="18"/>
    </row>
    <row r="23" spans="2:19" ht="16.5" thickTop="1">
      <c r="C23" s="49" t="s">
        <v>6</v>
      </c>
      <c r="D23" s="50"/>
      <c r="E23" s="50"/>
      <c r="F23" s="51"/>
      <c r="G23" s="2"/>
    </row>
    <row r="24" spans="2:19" ht="15.75" customHeight="1" thickBot="1">
      <c r="C24" s="67" t="s">
        <v>29</v>
      </c>
      <c r="D24" s="52"/>
      <c r="E24" s="52"/>
      <c r="F24" s="53"/>
      <c r="G24" s="3"/>
      <c r="P24" s="12"/>
    </row>
    <row r="25" spans="2:19" ht="16.5" thickBot="1">
      <c r="C25" s="19"/>
      <c r="D25" s="47" t="s">
        <v>8</v>
      </c>
      <c r="E25" s="47" t="s">
        <v>9</v>
      </c>
      <c r="F25" s="48" t="s">
        <v>10</v>
      </c>
    </row>
    <row r="26" spans="2:19">
      <c r="C26" s="68" t="s">
        <v>31</v>
      </c>
      <c r="D26" s="13">
        <v>5770</v>
      </c>
      <c r="E26" s="13">
        <v>6626</v>
      </c>
      <c r="F26" s="20">
        <v>7795</v>
      </c>
    </row>
    <row r="27" spans="2:19">
      <c r="C27" s="68" t="s">
        <v>33</v>
      </c>
      <c r="D27" s="14">
        <v>-3340</v>
      </c>
      <c r="E27" s="14">
        <v>-3784</v>
      </c>
      <c r="F27" s="21">
        <v>-4462</v>
      </c>
    </row>
    <row r="28" spans="2:19">
      <c r="C28" s="68" t="s">
        <v>34</v>
      </c>
      <c r="D28" s="14">
        <v>-1766</v>
      </c>
      <c r="E28" s="14">
        <v>-2063</v>
      </c>
      <c r="F28" s="21">
        <v>-2318</v>
      </c>
    </row>
    <row r="29" spans="2:19" ht="16.5" thickBot="1">
      <c r="C29" s="70" t="s">
        <v>35</v>
      </c>
      <c r="D29" s="5">
        <f>SUM(D26:D28)</f>
        <v>664</v>
      </c>
      <c r="E29" s="5">
        <f>SUM(E26:E28)</f>
        <v>779</v>
      </c>
      <c r="F29" s="23">
        <f>SUM(F26:F28)</f>
        <v>1015</v>
      </c>
    </row>
    <row r="30" spans="2:19" ht="16.5" thickBot="1">
      <c r="B30" s="12"/>
      <c r="C30" s="12"/>
      <c r="D30" s="13"/>
      <c r="E30" s="13"/>
      <c r="F30" s="13"/>
      <c r="G30" s="43"/>
      <c r="K30" s="12"/>
      <c r="L30" s="12"/>
      <c r="M30" s="12"/>
      <c r="N30" s="12"/>
      <c r="O30" s="12"/>
      <c r="P30" s="12"/>
      <c r="Q30" s="12"/>
      <c r="R30" s="12"/>
      <c r="S30" s="12"/>
    </row>
    <row r="31" spans="2:19" ht="17.25" thickTop="1" thickBot="1">
      <c r="C31" s="55" t="s">
        <v>36</v>
      </c>
      <c r="D31" s="56"/>
      <c r="E31" s="56"/>
      <c r="F31" s="56"/>
      <c r="G31" s="57"/>
      <c r="H31" s="12"/>
      <c r="K31" s="12"/>
      <c r="L31" s="12"/>
      <c r="M31" s="12"/>
      <c r="N31" s="12"/>
      <c r="O31" s="12"/>
      <c r="P31" s="12"/>
      <c r="Q31" s="12"/>
      <c r="R31" s="12"/>
      <c r="S31" s="12"/>
    </row>
    <row r="32" spans="2:19" ht="33" customHeight="1" thickTop="1" thickBot="1">
      <c r="C32" s="69" t="s">
        <v>30</v>
      </c>
      <c r="D32" s="47" t="s">
        <v>8</v>
      </c>
      <c r="E32" s="47" t="s">
        <v>9</v>
      </c>
      <c r="F32" s="48" t="s">
        <v>10</v>
      </c>
      <c r="G32" s="48" t="s">
        <v>47</v>
      </c>
      <c r="K32" s="12"/>
      <c r="L32" s="12"/>
      <c r="M32" s="12"/>
      <c r="N32" s="12"/>
      <c r="O32" s="12"/>
      <c r="P32" s="12"/>
      <c r="Q32" s="12"/>
      <c r="R32" s="12"/>
      <c r="S32" s="12"/>
    </row>
    <row r="33" spans="2:19">
      <c r="C33" s="71" t="s">
        <v>37</v>
      </c>
      <c r="D33" s="16">
        <f>(D5+D6+D7)/D16</f>
        <v>0.82987012987012987</v>
      </c>
      <c r="E33" s="16">
        <f>(E5+E6+E7)/E16</f>
        <v>0.71744680851063825</v>
      </c>
      <c r="F33" s="26">
        <f>(F5+F6+F7)/F16</f>
        <v>0.6413881748071979</v>
      </c>
      <c r="G33" s="88" t="s">
        <v>59</v>
      </c>
      <c r="K33" s="12"/>
      <c r="L33" s="12"/>
      <c r="M33" s="12"/>
      <c r="N33" s="12"/>
      <c r="O33" s="12"/>
      <c r="P33" s="12"/>
      <c r="Q33" s="12"/>
      <c r="R33" s="12"/>
      <c r="S33" s="12"/>
    </row>
    <row r="34" spans="2:19">
      <c r="C34" s="71" t="s">
        <v>38</v>
      </c>
      <c r="D34" s="16">
        <f>D10/D16</f>
        <v>2.1727272727272728</v>
      </c>
      <c r="E34" s="16">
        <f>E10/E16</f>
        <v>1.582127659574468</v>
      </c>
      <c r="F34" s="27">
        <f>F10/F16</f>
        <v>1.3746786632390746</v>
      </c>
      <c r="G34" s="88" t="s">
        <v>59</v>
      </c>
      <c r="K34" s="12"/>
      <c r="L34" s="12"/>
      <c r="M34" s="12"/>
      <c r="N34" s="12"/>
      <c r="O34" s="12"/>
      <c r="P34" s="12"/>
      <c r="Q34" s="12"/>
      <c r="R34" s="12"/>
      <c r="S34" s="12"/>
    </row>
    <row r="35" spans="2:19">
      <c r="C35" s="72" t="s">
        <v>39</v>
      </c>
      <c r="D35" s="16">
        <f>D26/D7</f>
        <v>12.355460385438972</v>
      </c>
      <c r="E35" s="16">
        <f>E26/E7</f>
        <v>12.742307692307692</v>
      </c>
      <c r="F35" s="27">
        <f>F26/F7</f>
        <v>13.211864406779661</v>
      </c>
      <c r="G35" s="88" t="s">
        <v>60</v>
      </c>
      <c r="K35" s="12"/>
      <c r="L35" s="12"/>
      <c r="M35" s="12"/>
      <c r="N35" s="12"/>
      <c r="O35" s="12"/>
      <c r="P35" s="12"/>
      <c r="Q35" s="12"/>
      <c r="R35" s="12"/>
      <c r="S35" s="12"/>
    </row>
    <row r="36" spans="2:19">
      <c r="C36" s="72" t="s">
        <v>40</v>
      </c>
      <c r="D36" s="16">
        <f>-D27/D8</f>
        <v>3.3300099700897308</v>
      </c>
      <c r="E36" s="16">
        <f>-E27/E8</f>
        <v>3.8299595141700404</v>
      </c>
      <c r="F36" s="27">
        <f>-F27/F8</f>
        <v>4.0380090497737555</v>
      </c>
      <c r="G36" s="88" t="s">
        <v>60</v>
      </c>
      <c r="K36" s="12"/>
      <c r="L36" s="12"/>
      <c r="M36" s="12"/>
      <c r="N36" s="12"/>
      <c r="O36" s="12"/>
      <c r="P36" s="12"/>
      <c r="Q36" s="12"/>
      <c r="R36" s="12"/>
      <c r="S36" s="12"/>
    </row>
    <row r="37" spans="2:19">
      <c r="C37" s="72" t="s">
        <v>41</v>
      </c>
      <c r="D37" s="16">
        <f>-D27/D14</f>
        <v>10.182926829268293</v>
      </c>
      <c r="E37" s="16">
        <f>-E27/E14</f>
        <v>5.4134477825464948</v>
      </c>
      <c r="F37" s="27">
        <f>-F27/F14</f>
        <v>4.3278370514064015</v>
      </c>
      <c r="G37" s="88" t="s">
        <v>59</v>
      </c>
      <c r="K37" s="12"/>
      <c r="L37" s="12"/>
      <c r="M37" s="12"/>
      <c r="N37" s="12"/>
      <c r="O37" s="12"/>
      <c r="P37" s="12"/>
      <c r="Q37" s="12"/>
      <c r="R37" s="12"/>
      <c r="S37" s="12"/>
    </row>
    <row r="38" spans="2:19">
      <c r="C38" s="71" t="s">
        <v>42</v>
      </c>
      <c r="D38" s="16">
        <f>365/D35</f>
        <v>29.54159445407279</v>
      </c>
      <c r="E38" s="16">
        <f t="shared" ref="E38:F38" si="0">365/E35</f>
        <v>28.644732870510111</v>
      </c>
      <c r="F38" s="27">
        <f t="shared" si="0"/>
        <v>27.626683771648494</v>
      </c>
      <c r="G38" s="88" t="s">
        <v>60</v>
      </c>
      <c r="K38" s="12"/>
      <c r="L38" s="12"/>
      <c r="M38" s="12"/>
      <c r="N38" s="12"/>
      <c r="O38" s="12"/>
      <c r="P38" s="12"/>
      <c r="Q38" s="12"/>
      <c r="R38" s="12"/>
      <c r="S38" s="12"/>
    </row>
    <row r="39" spans="2:19">
      <c r="C39" s="71" t="s">
        <v>43</v>
      </c>
      <c r="D39" s="16">
        <f>365/D36</f>
        <v>109.60928143712574</v>
      </c>
      <c r="E39" s="16">
        <f t="shared" ref="E39:F39" si="1">365/E36</f>
        <v>95.301268498942918</v>
      </c>
      <c r="F39" s="27">
        <f t="shared" si="1"/>
        <v>90.391080233079336</v>
      </c>
      <c r="G39" s="88" t="s">
        <v>60</v>
      </c>
      <c r="K39" s="12"/>
      <c r="L39" s="12"/>
      <c r="M39" s="12"/>
      <c r="N39" s="12"/>
      <c r="O39" s="12"/>
      <c r="P39" s="12"/>
      <c r="Q39" s="12"/>
      <c r="R39" s="12"/>
      <c r="S39" s="12"/>
    </row>
    <row r="40" spans="2:19">
      <c r="C40" s="71" t="s">
        <v>44</v>
      </c>
      <c r="D40" s="16">
        <f>365/D37</f>
        <v>35.844311377245504</v>
      </c>
      <c r="E40" s="16">
        <f t="shared" ref="E40:F40" si="2">365/E37</f>
        <v>67.424682875264267</v>
      </c>
      <c r="F40" s="27">
        <f t="shared" si="2"/>
        <v>84.337740923352754</v>
      </c>
      <c r="G40" s="88" t="s">
        <v>59</v>
      </c>
      <c r="K40" s="12"/>
      <c r="L40" s="12"/>
      <c r="M40" s="12"/>
      <c r="N40" s="12"/>
      <c r="O40" s="12"/>
      <c r="P40" s="12"/>
      <c r="Q40" s="12"/>
      <c r="R40" s="12"/>
      <c r="S40" s="12"/>
    </row>
    <row r="41" spans="2:19" ht="16.5" thickBot="1">
      <c r="C41" s="73" t="s">
        <v>45</v>
      </c>
      <c r="D41" s="34">
        <f>D38+D39-D40</f>
        <v>103.30656451395302</v>
      </c>
      <c r="E41" s="34">
        <f>E38+E39-E40</f>
        <v>56.521318494188762</v>
      </c>
      <c r="F41" s="35">
        <f>F38+F39-F40</f>
        <v>33.680023081375083</v>
      </c>
      <c r="G41" s="89" t="s">
        <v>60</v>
      </c>
      <c r="K41" s="12"/>
      <c r="L41" s="12"/>
      <c r="M41" s="12"/>
      <c r="N41" s="12"/>
      <c r="O41" s="12"/>
      <c r="P41" s="12"/>
      <c r="Q41" s="12"/>
      <c r="R41" s="12"/>
      <c r="S41" s="12"/>
    </row>
    <row r="42" spans="2:19" ht="17.25" thickTop="1" thickBot="1">
      <c r="C42" s="42"/>
      <c r="D42" s="12"/>
      <c r="E42" s="12"/>
      <c r="F42" s="12"/>
      <c r="G42" s="42"/>
      <c r="K42" s="12"/>
      <c r="L42" s="12"/>
      <c r="M42" s="12"/>
      <c r="N42" s="12"/>
      <c r="O42" s="12"/>
      <c r="P42" s="12"/>
      <c r="Q42" s="12"/>
      <c r="R42" s="12"/>
      <c r="S42" s="12"/>
    </row>
    <row r="43" spans="2:19" ht="17.25" thickTop="1" thickBot="1">
      <c r="C43" s="58" t="s">
        <v>46</v>
      </c>
      <c r="D43" s="59"/>
      <c r="E43" s="56"/>
      <c r="F43" s="56"/>
      <c r="G43" s="57"/>
      <c r="K43" s="12"/>
      <c r="L43" s="12"/>
      <c r="M43" s="12"/>
      <c r="N43" s="12"/>
      <c r="O43" s="12"/>
      <c r="P43" s="12"/>
      <c r="Q43" s="12"/>
      <c r="R43" s="12"/>
      <c r="S43" s="12"/>
    </row>
    <row r="44" spans="2:19" ht="17.25" thickTop="1" thickBot="1">
      <c r="B44" s="12"/>
      <c r="C44" s="74" t="s">
        <v>48</v>
      </c>
      <c r="D44" s="75" t="s">
        <v>49</v>
      </c>
      <c r="E44" s="76" t="s">
        <v>50</v>
      </c>
      <c r="F44" s="76" t="s">
        <v>51</v>
      </c>
      <c r="G44" s="77" t="s">
        <v>52</v>
      </c>
      <c r="K44" s="12"/>
      <c r="L44" s="12"/>
      <c r="M44" s="12"/>
      <c r="N44" s="12"/>
      <c r="O44" s="12"/>
      <c r="P44" s="12"/>
      <c r="Q44" s="12"/>
      <c r="R44" s="12"/>
      <c r="S44" s="12"/>
    </row>
    <row r="45" spans="2:19" ht="15.75" customHeight="1">
      <c r="B45" s="12"/>
      <c r="C45" s="82" t="s">
        <v>37</v>
      </c>
      <c r="D45" s="78" t="s">
        <v>53</v>
      </c>
      <c r="E45" s="36" t="s">
        <v>0</v>
      </c>
      <c r="F45" s="15" t="s">
        <v>1</v>
      </c>
      <c r="G45" s="28" t="s">
        <v>2</v>
      </c>
      <c r="K45" s="12"/>
      <c r="L45" s="12"/>
      <c r="M45" s="12"/>
      <c r="N45" s="12"/>
      <c r="O45" s="12"/>
      <c r="P45" s="12"/>
      <c r="Q45" s="12"/>
      <c r="R45" s="12"/>
      <c r="S45" s="12"/>
    </row>
    <row r="46" spans="2:19" ht="16.5" thickBot="1">
      <c r="B46" s="12"/>
      <c r="C46" s="83"/>
      <c r="D46" s="79" t="s">
        <v>54</v>
      </c>
      <c r="E46" s="37">
        <v>770</v>
      </c>
      <c r="F46" s="7">
        <v>1175</v>
      </c>
      <c r="G46" s="29">
        <v>1556</v>
      </c>
      <c r="K46" s="12"/>
      <c r="L46" s="12"/>
      <c r="M46" s="12"/>
      <c r="N46" s="12"/>
      <c r="O46" s="12"/>
      <c r="P46" s="12"/>
      <c r="Q46" s="12"/>
      <c r="R46" s="12"/>
      <c r="S46" s="12"/>
    </row>
    <row r="47" spans="2:19" ht="17.25" customHeight="1">
      <c r="B47" s="12"/>
      <c r="C47" s="84" t="s">
        <v>38</v>
      </c>
      <c r="D47" s="78" t="s">
        <v>55</v>
      </c>
      <c r="E47" s="38">
        <v>1673</v>
      </c>
      <c r="F47" s="8">
        <v>1859</v>
      </c>
      <c r="G47" s="30">
        <v>2139</v>
      </c>
      <c r="H47" s="9"/>
      <c r="I47" s="9"/>
      <c r="K47" s="12"/>
      <c r="L47" s="12"/>
      <c r="M47" s="12"/>
      <c r="N47" s="12"/>
      <c r="O47" s="12"/>
      <c r="P47" s="12"/>
      <c r="Q47" s="12"/>
      <c r="R47" s="12"/>
      <c r="S47" s="12"/>
    </row>
    <row r="48" spans="2:19" ht="16.5" thickBot="1">
      <c r="B48" s="12"/>
      <c r="C48" s="83"/>
      <c r="D48" s="79" t="s">
        <v>54</v>
      </c>
      <c r="E48" s="37">
        <v>770</v>
      </c>
      <c r="F48" s="7">
        <v>1175</v>
      </c>
      <c r="G48" s="29">
        <v>1556</v>
      </c>
      <c r="H48" s="9"/>
      <c r="I48" s="9"/>
      <c r="K48" s="12"/>
      <c r="L48" s="12"/>
      <c r="M48" s="12"/>
      <c r="N48" s="12"/>
      <c r="O48" s="12"/>
      <c r="P48" s="12"/>
      <c r="Q48" s="12"/>
      <c r="R48" s="12"/>
      <c r="S48" s="12"/>
    </row>
    <row r="49" spans="2:19">
      <c r="B49" s="12"/>
      <c r="C49" s="60" t="s">
        <v>39</v>
      </c>
      <c r="D49" s="78" t="s">
        <v>56</v>
      </c>
      <c r="E49" s="39">
        <v>5770</v>
      </c>
      <c r="F49" s="10">
        <v>6626</v>
      </c>
      <c r="G49" s="31">
        <v>7795</v>
      </c>
      <c r="H49" s="9"/>
      <c r="I49" s="9"/>
      <c r="K49" s="12"/>
      <c r="L49" s="12"/>
      <c r="M49" s="12"/>
      <c r="N49" s="12"/>
      <c r="O49" s="12"/>
      <c r="P49" s="12"/>
      <c r="Q49" s="12"/>
      <c r="R49" s="12"/>
      <c r="S49" s="12"/>
    </row>
    <row r="50" spans="2:19" ht="16.5" thickBot="1">
      <c r="B50" s="12"/>
      <c r="C50" s="54"/>
      <c r="D50" s="79" t="s">
        <v>13</v>
      </c>
      <c r="E50" s="40">
        <f>D7</f>
        <v>467</v>
      </c>
      <c r="F50" s="11">
        <f>E7</f>
        <v>520</v>
      </c>
      <c r="G50" s="32">
        <f>F7</f>
        <v>590</v>
      </c>
      <c r="H50" s="9"/>
      <c r="I50" s="9"/>
      <c r="K50" s="12"/>
      <c r="L50" s="12"/>
      <c r="M50" s="12"/>
      <c r="N50" s="12"/>
      <c r="O50" s="12"/>
      <c r="P50" s="12"/>
      <c r="Q50" s="12"/>
      <c r="R50" s="12"/>
      <c r="S50" s="12"/>
    </row>
    <row r="51" spans="2:19">
      <c r="B51" s="12"/>
      <c r="C51" s="60" t="s">
        <v>40</v>
      </c>
      <c r="D51" s="80" t="s">
        <v>32</v>
      </c>
      <c r="E51" s="39">
        <v>3340</v>
      </c>
      <c r="F51" s="10">
        <v>3784</v>
      </c>
      <c r="G51" s="31">
        <v>4462</v>
      </c>
      <c r="H51" s="9"/>
      <c r="I51" s="9"/>
      <c r="K51" s="12"/>
      <c r="L51" s="12"/>
      <c r="M51" s="12"/>
      <c r="N51" s="12"/>
      <c r="O51" s="12"/>
      <c r="P51" s="12"/>
      <c r="Q51" s="12"/>
      <c r="R51" s="12"/>
      <c r="S51" s="12"/>
    </row>
    <row r="52" spans="2:19" ht="16.5" thickBot="1">
      <c r="B52" s="12"/>
      <c r="C52" s="54"/>
      <c r="D52" s="81" t="s">
        <v>15</v>
      </c>
      <c r="E52" s="40">
        <f>D8</f>
        <v>1003</v>
      </c>
      <c r="F52" s="11">
        <f>E8</f>
        <v>988</v>
      </c>
      <c r="G52" s="32">
        <f>F8</f>
        <v>1105</v>
      </c>
      <c r="H52" s="9"/>
      <c r="I52" s="9"/>
      <c r="K52" s="12"/>
      <c r="L52" s="12"/>
      <c r="M52" s="12"/>
      <c r="N52" s="12"/>
      <c r="O52" s="12"/>
      <c r="P52" s="12"/>
      <c r="Q52" s="12"/>
      <c r="R52" s="12"/>
      <c r="S52" s="12"/>
    </row>
    <row r="53" spans="2:19">
      <c r="B53" s="12"/>
      <c r="C53" s="60" t="s">
        <v>41</v>
      </c>
      <c r="D53" s="80" t="s">
        <v>32</v>
      </c>
      <c r="E53" s="39">
        <f>-D27</f>
        <v>3340</v>
      </c>
      <c r="F53" s="10">
        <f t="shared" ref="F53" si="3">-E27</f>
        <v>3784</v>
      </c>
      <c r="G53" s="31">
        <f>-F27</f>
        <v>4462</v>
      </c>
      <c r="H53" s="9"/>
      <c r="I53" s="9"/>
      <c r="K53" s="12"/>
      <c r="L53" s="12"/>
      <c r="M53" s="12"/>
      <c r="N53" s="12"/>
      <c r="O53" s="12"/>
      <c r="P53" s="12"/>
      <c r="Q53" s="12"/>
      <c r="R53" s="12"/>
      <c r="S53" s="12"/>
    </row>
    <row r="54" spans="2:19" ht="16.5" thickBot="1">
      <c r="B54" s="12"/>
      <c r="C54" s="54"/>
      <c r="D54" s="81" t="s">
        <v>21</v>
      </c>
      <c r="E54" s="40">
        <f>D14</f>
        <v>328</v>
      </c>
      <c r="F54" s="11">
        <f t="shared" ref="F54" si="4">E14</f>
        <v>699</v>
      </c>
      <c r="G54" s="32">
        <f>F14</f>
        <v>1031</v>
      </c>
      <c r="H54" s="9"/>
      <c r="I54" s="9"/>
    </row>
    <row r="55" spans="2:19">
      <c r="B55" s="12"/>
      <c r="C55" s="84" t="s">
        <v>42</v>
      </c>
      <c r="D55" s="45" t="s">
        <v>57</v>
      </c>
      <c r="E55" s="39">
        <v>365</v>
      </c>
      <c r="F55" s="10">
        <v>365</v>
      </c>
      <c r="G55" s="31">
        <v>365</v>
      </c>
    </row>
    <row r="56" spans="2:19" ht="16.5" thickBot="1">
      <c r="B56" s="12"/>
      <c r="C56" s="83"/>
      <c r="D56" s="46" t="s">
        <v>39</v>
      </c>
      <c r="E56" s="41">
        <v>12.36</v>
      </c>
      <c r="F56" s="17">
        <v>12.74</v>
      </c>
      <c r="G56" s="33">
        <v>13.21</v>
      </c>
      <c r="P56" s="12"/>
    </row>
    <row r="57" spans="2:19">
      <c r="B57" s="12"/>
      <c r="C57" s="84" t="s">
        <v>43</v>
      </c>
      <c r="D57" s="45" t="s">
        <v>57</v>
      </c>
      <c r="E57" s="39">
        <v>365</v>
      </c>
      <c r="F57" s="10">
        <v>365</v>
      </c>
      <c r="G57" s="31">
        <v>365</v>
      </c>
      <c r="P57" s="12"/>
    </row>
    <row r="58" spans="2:19" ht="16.5" thickBot="1">
      <c r="B58" s="12"/>
      <c r="C58" s="83"/>
      <c r="D58" s="46" t="s">
        <v>40</v>
      </c>
      <c r="E58" s="41">
        <v>3.33</v>
      </c>
      <c r="F58" s="17">
        <v>3.83</v>
      </c>
      <c r="G58" s="33">
        <v>4.04</v>
      </c>
    </row>
    <row r="59" spans="2:19">
      <c r="B59" s="12"/>
      <c r="C59" s="84" t="s">
        <v>44</v>
      </c>
      <c r="D59" s="45" t="s">
        <v>57</v>
      </c>
      <c r="E59" s="39">
        <v>365</v>
      </c>
      <c r="F59" s="10">
        <v>365</v>
      </c>
      <c r="G59" s="31">
        <v>365</v>
      </c>
    </row>
    <row r="60" spans="2:19" ht="16.5" thickBot="1">
      <c r="B60" s="12"/>
      <c r="C60" s="83"/>
      <c r="D60" s="46" t="s">
        <v>41</v>
      </c>
      <c r="E60" s="41">
        <v>10.18</v>
      </c>
      <c r="F60" s="17">
        <v>5.41</v>
      </c>
      <c r="G60" s="33">
        <v>4.33</v>
      </c>
    </row>
    <row r="61" spans="2:19">
      <c r="B61" s="12"/>
      <c r="C61" s="84" t="s">
        <v>45</v>
      </c>
      <c r="D61" s="86" t="s">
        <v>58</v>
      </c>
      <c r="E61" s="63" t="s">
        <v>3</v>
      </c>
      <c r="F61" s="65" t="s">
        <v>4</v>
      </c>
      <c r="G61" s="61" t="s">
        <v>5</v>
      </c>
    </row>
    <row r="62" spans="2:19" ht="15.75" customHeight="1" thickBot="1">
      <c r="B62" s="12"/>
      <c r="C62" s="85"/>
      <c r="D62" s="87"/>
      <c r="E62" s="64"/>
      <c r="F62" s="66"/>
      <c r="G62" s="62"/>
    </row>
    <row r="63" spans="2:19" ht="16.5" thickTop="1"/>
  </sheetData>
  <mergeCells count="19">
    <mergeCell ref="G61:G62"/>
    <mergeCell ref="D61:D62"/>
    <mergeCell ref="C57:C58"/>
    <mergeCell ref="C59:C60"/>
    <mergeCell ref="C61:C62"/>
    <mergeCell ref="E61:E62"/>
    <mergeCell ref="F61:F62"/>
    <mergeCell ref="C47:C48"/>
    <mergeCell ref="C49:C50"/>
    <mergeCell ref="C51:C52"/>
    <mergeCell ref="C53:C54"/>
    <mergeCell ref="C55:C56"/>
    <mergeCell ref="C2:F2"/>
    <mergeCell ref="C3:F3"/>
    <mergeCell ref="C24:F24"/>
    <mergeCell ref="C23:F23"/>
    <mergeCell ref="C45:C46"/>
    <mergeCell ref="C31:G31"/>
    <mergeCell ref="C43:G43"/>
  </mergeCells>
  <phoneticPr fontId="5" type="noConversion"/>
  <pageMargins left="0.7" right="0.7" top="0.75" bottom="0.75" header="0.3" footer="0.3"/>
  <pageSetup orientation="portrait" horizontalDpi="120" verticalDpi="12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案例和教案表格</vt:lpstr>
    </vt:vector>
  </TitlesOfParts>
  <Company>Abilene Christian University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Maggie</cp:lastModifiedBy>
  <cp:lastPrinted>2019-01-07T17:27:01Z</cp:lastPrinted>
  <dcterms:created xsi:type="dcterms:W3CDTF">2018-07-25T13:26:59Z</dcterms:created>
  <dcterms:modified xsi:type="dcterms:W3CDTF">2022-11-21T03:26:20Z</dcterms:modified>
</cp:coreProperties>
</file>